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codeName="현재_통합_문서" defaultThemeVersion="124226"/>
  <mc:AlternateContent xmlns:mc="http://schemas.openxmlformats.org/markup-compatibility/2006">
    <mc:Choice Requires="x15">
      <x15ac:absPath xmlns:x15ac="http://schemas.microsoft.com/office/spreadsheetml/2010/11/ac" url="C:\Users\kisia\Desktop\바탕화면(5.2)\2022년 업무\3. 유관기관 협업\7. 개인정보 영향평가 대가산정 연구\최종본 제출\"/>
    </mc:Choice>
  </mc:AlternateContent>
  <xr:revisionPtr revIDLastSave="0" documentId="13_ncr:1_{9D7467EC-B86E-4044-B1C8-D3B444CDF698}" xr6:coauthVersionLast="47" xr6:coauthVersionMax="47" xr10:uidLastSave="{00000000-0000-0000-0000-000000000000}"/>
  <bookViews>
    <workbookView xWindow="-120" yWindow="-120" windowWidth="29040" windowHeight="15840" tabRatio="851" xr2:uid="{00000000-000D-0000-FFFF-FFFF00000000}"/>
  </bookViews>
  <sheets>
    <sheet name="산출 계산기" sheetId="24" r:id="rId1"/>
    <sheet name="세부 산출식" sheetId="23" r:id="rId2"/>
    <sheet name="설명" sheetId="25" r:id="rId3"/>
  </sheets>
  <definedNames>
    <definedName name="_xlnm.Print_Area" localSheetId="0">'산출 계산기'!$A$1:$G$37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23" l="1"/>
  <c r="G34" i="23" s="1"/>
  <c r="M19" i="23"/>
  <c r="M20" i="23"/>
  <c r="M21" i="23"/>
  <c r="M22" i="23"/>
  <c r="E38" i="23"/>
  <c r="G38" i="23" s="1"/>
  <c r="J34" i="23"/>
  <c r="D32" i="23"/>
  <c r="D29" i="23"/>
  <c r="F29" i="23" s="1"/>
  <c r="M15" i="23" l="1"/>
  <c r="M16" i="23"/>
  <c r="M17" i="23"/>
  <c r="M18" i="23"/>
  <c r="M14" i="23"/>
  <c r="E32" i="23"/>
  <c r="G7" i="23"/>
  <c r="G8" i="23"/>
  <c r="G9" i="23"/>
  <c r="G10" i="23"/>
  <c r="G11" i="23"/>
  <c r="G12" i="23"/>
  <c r="G13" i="23"/>
  <c r="G14" i="23"/>
  <c r="G15" i="23"/>
  <c r="G16" i="23"/>
  <c r="G17" i="23"/>
  <c r="G18" i="23"/>
  <c r="G19" i="23"/>
  <c r="G20" i="23"/>
  <c r="G21" i="23"/>
  <c r="G22" i="23"/>
  <c r="G23" i="23"/>
  <c r="G6" i="23"/>
  <c r="F49" i="23"/>
  <c r="F53" i="23" s="1"/>
  <c r="D24" i="23"/>
  <c r="F52" i="23" l="1"/>
  <c r="G24" i="23"/>
  <c r="G25" i="23" l="1"/>
  <c r="D54" i="23" s="1"/>
  <c r="D55" i="23" l="1"/>
  <c r="C26" i="24"/>
  <c r="C29" i="24" s="1"/>
  <c r="C32" i="24" s="1"/>
</calcChain>
</file>

<file path=xl/sharedStrings.xml><?xml version="1.0" encoding="utf-8"?>
<sst xmlns="http://schemas.openxmlformats.org/spreadsheetml/2006/main" count="152" uniqueCount="126">
  <si>
    <t>구분</t>
    <phoneticPr fontId="2" type="noConversion"/>
  </si>
  <si>
    <t>단계</t>
    <phoneticPr fontId="2" type="noConversion"/>
  </si>
  <si>
    <t>활동</t>
    <phoneticPr fontId="2" type="noConversion"/>
  </si>
  <si>
    <t>이행점검</t>
    <phoneticPr fontId="2" type="noConversion"/>
  </si>
  <si>
    <t>○ 직접경비</t>
    <phoneticPr fontId="4" type="noConversion"/>
  </si>
  <si>
    <t>산출내역</t>
    <phoneticPr fontId="2" type="noConversion"/>
  </si>
  <si>
    <t>합  계 (부가세별도)</t>
    <phoneticPr fontId="4" type="noConversion"/>
  </si>
  <si>
    <t>합  계 (부가세포함)</t>
    <phoneticPr fontId="4" type="noConversion"/>
  </si>
  <si>
    <t>대상 업무</t>
    <phoneticPr fontId="2" type="noConversion"/>
  </si>
  <si>
    <t>합계</t>
    <phoneticPr fontId="2" type="noConversion"/>
  </si>
  <si>
    <t>*SW기술자 평균임금은 매년 업데이트 되므로
 가장 최근 공표된 SW산업 협회의 게시물을 참조 바랍니다.</t>
    <phoneticPr fontId="47" type="noConversion"/>
  </si>
  <si>
    <t>금액</t>
    <phoneticPr fontId="2" type="noConversion"/>
  </si>
  <si>
    <t>평가수행 계획 수립</t>
  </si>
  <si>
    <t>평가팀 구성</t>
  </si>
  <si>
    <t>내부자료 분석</t>
  </si>
  <si>
    <t>외부자료 분석</t>
  </si>
  <si>
    <t>대상시스템 관련자료 분석</t>
  </si>
  <si>
    <t>개인정보 처리업무 현황분석</t>
  </si>
  <si>
    <t>개인정보 흐름표 작성</t>
  </si>
  <si>
    <t>개인정보 흐름도 작성</t>
  </si>
  <si>
    <t>시스템 구조도 작성</t>
  </si>
  <si>
    <t>평가항목 작성</t>
  </si>
  <si>
    <t>개인정보보호조치 현황파악</t>
  </si>
  <si>
    <t>개인정보 침해요인 도출</t>
  </si>
  <si>
    <t>개인정보 위험도 산정</t>
  </si>
  <si>
    <t>개선사항 도출</t>
  </si>
  <si>
    <t>개선계획 수립</t>
  </si>
  <si>
    <t>영향평가서 작성</t>
  </si>
  <si>
    <t>영향평가서 제출</t>
  </si>
  <si>
    <t>이행점검 수행</t>
  </si>
  <si>
    <t>평가 수행
계획 수립</t>
    <phoneticPr fontId="2" type="noConversion"/>
  </si>
  <si>
    <t>평가 자료
수집</t>
    <phoneticPr fontId="2" type="noConversion"/>
  </si>
  <si>
    <t>개인정보
흐름 분석</t>
    <phoneticPr fontId="2" type="noConversion"/>
  </si>
  <si>
    <t>개인정보
침해요인
분석</t>
    <phoneticPr fontId="2" type="noConversion"/>
  </si>
  <si>
    <t>개선 계획
수립</t>
    <phoneticPr fontId="2" type="noConversion"/>
  </si>
  <si>
    <t>영향평가서
작성</t>
    <phoneticPr fontId="2" type="noConversion"/>
  </si>
  <si>
    <t>O</t>
    <phoneticPr fontId="2" type="noConversion"/>
  </si>
  <si>
    <t>X</t>
    <phoneticPr fontId="2" type="noConversion"/>
  </si>
  <si>
    <t>(선택 1)
사업 유형 선택</t>
    <phoneticPr fontId="2" type="noConversion"/>
  </si>
  <si>
    <t>구축시스템</t>
    <phoneticPr fontId="2" type="noConversion"/>
  </si>
  <si>
    <t>운용시스템</t>
    <phoneticPr fontId="2" type="noConversion"/>
  </si>
  <si>
    <t>○ 최종합계</t>
    <phoneticPr fontId="4" type="noConversion"/>
  </si>
  <si>
    <t>○ 직접경비1</t>
    <phoneticPr fontId="4" type="noConversion"/>
  </si>
  <si>
    <t>○ 직접경비2</t>
  </si>
  <si>
    <t>○ 직접경비3</t>
  </si>
  <si>
    <t>개인정보 영향평가 사업비 산정 - 컨설팅 업무량에 의한 방식</t>
    <phoneticPr fontId="2" type="noConversion"/>
  </si>
  <si>
    <t>○ 개인정보 영향평가 평가 절차별 업무량</t>
    <phoneticPr fontId="4" type="noConversion"/>
  </si>
  <si>
    <t>업무량</t>
    <phoneticPr fontId="2" type="noConversion"/>
  </si>
  <si>
    <t>업무 선택</t>
    <phoneticPr fontId="2" type="noConversion"/>
  </si>
  <si>
    <t>변환 값</t>
    <phoneticPr fontId="2" type="noConversion"/>
  </si>
  <si>
    <t>총 업무량 산출</t>
    <phoneticPr fontId="2" type="noConversion"/>
  </si>
  <si>
    <t>사업 유형별
난이도 값</t>
  </si>
  <si>
    <t>단일 개인정보 처리 시스템 1</t>
    <phoneticPr fontId="2" type="noConversion"/>
  </si>
  <si>
    <t>단일 개인정보 처리 시스템 2</t>
    <phoneticPr fontId="2" type="noConversion"/>
  </si>
  <si>
    <t>단일 개인정보 처리 시스템 3</t>
    <phoneticPr fontId="2" type="noConversion"/>
  </si>
  <si>
    <t>복합 개인정보 처리 시스템 1</t>
    <phoneticPr fontId="2" type="noConversion"/>
  </si>
  <si>
    <t>복합 개인정보 처리 시스템 2</t>
    <phoneticPr fontId="2" type="noConversion"/>
  </si>
  <si>
    <t>복합 개인정보 처리 시스템 3</t>
    <phoneticPr fontId="2" type="noConversion"/>
  </si>
  <si>
    <t>(선택 2)
시스템 유형 선택</t>
    <phoneticPr fontId="2" type="noConversion"/>
  </si>
  <si>
    <t>단일 처리 시스템
또는 복합 처리 시스템
中 택 1</t>
    <phoneticPr fontId="2" type="noConversion"/>
  </si>
  <si>
    <t>(선택 3)
시스템 개수</t>
    <phoneticPr fontId="2" type="noConversion"/>
  </si>
  <si>
    <t>단일 시스템 또는 
복수 시스템 中 택1</t>
    <phoneticPr fontId="2" type="noConversion"/>
  </si>
  <si>
    <t>단일시스템</t>
    <phoneticPr fontId="2" type="noConversion"/>
  </si>
  <si>
    <t>직접 경비 합</t>
    <phoneticPr fontId="4" type="noConversion"/>
  </si>
  <si>
    <t>컨설팅 업무량</t>
    <phoneticPr fontId="2" type="noConversion"/>
  </si>
  <si>
    <t>복수시스템 2개</t>
    <phoneticPr fontId="2" type="noConversion"/>
  </si>
  <si>
    <t>복수시스템 3개</t>
  </si>
  <si>
    <t>복수시스템 4개</t>
  </si>
  <si>
    <t>복수시스템 5개</t>
  </si>
  <si>
    <t>복수시스템 6개</t>
  </si>
  <si>
    <t>컨설팅 업무 단가</t>
    <phoneticPr fontId="2" type="noConversion"/>
  </si>
  <si>
    <t>정보보호 컨설턴트 평균임금</t>
    <phoneticPr fontId="2" type="noConversion"/>
  </si>
  <si>
    <t>직접 경비 산출</t>
    <phoneticPr fontId="2" type="noConversion"/>
  </si>
  <si>
    <t>평가 경험 없음</t>
    <phoneticPr fontId="2" type="noConversion"/>
  </si>
  <si>
    <t>발주기관 평가 이후 1년 이내 경과</t>
    <phoneticPr fontId="2" type="noConversion"/>
  </si>
  <si>
    <t>동일 시스템의 평가 이후 1년 이내 경과</t>
    <phoneticPr fontId="2" type="noConversion"/>
  </si>
  <si>
    <t>마지막 평가 이후 1년 초과 경과</t>
    <phoneticPr fontId="2" type="noConversion"/>
  </si>
  <si>
    <t>O</t>
  </si>
  <si>
    <t>(선택 4)
경험 여부</t>
    <phoneticPr fontId="2" type="noConversion"/>
  </si>
  <si>
    <t>사업 발주 기관의 경험 또는 
대상 시스템의 평가 경험 여부에 따른 난이도 구분</t>
    <phoneticPr fontId="2" type="noConversion"/>
  </si>
  <si>
    <t>No</t>
    <phoneticPr fontId="47" type="noConversion"/>
  </si>
  <si>
    <t>사업 유형 선택</t>
    <phoneticPr fontId="2" type="noConversion"/>
  </si>
  <si>
    <t>시스템 유형 선택</t>
    <phoneticPr fontId="2" type="noConversion"/>
  </si>
  <si>
    <t>시스템 개수 선택</t>
    <phoneticPr fontId="2" type="noConversion"/>
  </si>
  <si>
    <t>선택 조건</t>
    <phoneticPr fontId="47" type="noConversion"/>
  </si>
  <si>
    <t>적용 조건</t>
    <phoneticPr fontId="2" type="noConversion"/>
  </si>
  <si>
    <t>특정 과업 생략 없는 사업</t>
    <phoneticPr fontId="2" type="noConversion"/>
  </si>
  <si>
    <t>변경시스템(개인정보처리 변동 없을 시)</t>
    <phoneticPr fontId="2" type="noConversion"/>
  </si>
  <si>
    <t>변경시스템(개인정보처리 흐름 추가 시)</t>
    <phoneticPr fontId="2" type="noConversion"/>
  </si>
  <si>
    <t>사업 대가 산정 결과 (VAT 제외)</t>
    <phoneticPr fontId="2" type="noConversion"/>
  </si>
  <si>
    <t>최종 대가 산정 결과 (VAT 10% 포함)</t>
    <phoneticPr fontId="2" type="noConversion"/>
  </si>
  <si>
    <t>고정</t>
    <phoneticPr fontId="2" type="noConversion"/>
  </si>
  <si>
    <t>부가세 VAT 10% 산정</t>
    <phoneticPr fontId="2" type="noConversion"/>
  </si>
  <si>
    <t>직접 경비 필요시 합산</t>
    <phoneticPr fontId="2" type="noConversion"/>
  </si>
  <si>
    <r>
      <t xml:space="preserve">별도의 평가 절차 생략이 없는 사업 기준
</t>
    </r>
    <r>
      <rPr>
        <sz val="10"/>
        <rFont val="맑은 고딕"/>
        <family val="3"/>
        <charset val="129"/>
        <scheme val="minor"/>
      </rPr>
      <t>(필요 시 세부 산출식 Sheet에서  개별 업무 선택)</t>
    </r>
    <phoneticPr fontId="2" type="noConversion"/>
  </si>
  <si>
    <t>기준 업무량</t>
    <phoneticPr fontId="2" type="noConversion"/>
  </si>
  <si>
    <t>평가 사업 경험 선택</t>
    <phoneticPr fontId="2" type="noConversion"/>
  </si>
  <si>
    <t>구축 시스템</t>
    <phoneticPr fontId="2" type="noConversion"/>
  </si>
  <si>
    <t>운영 시스템</t>
    <phoneticPr fontId="2" type="noConversion"/>
  </si>
  <si>
    <t>변경 시스템(개인정보 처리 흐름 변화 추가 시)</t>
    <phoneticPr fontId="2" type="noConversion"/>
  </si>
  <si>
    <t>변경 시스템(개인정보 처리 흐름 변화 없을 시)</t>
    <phoneticPr fontId="2" type="noConversion"/>
  </si>
  <si>
    <t>단일 개인정보 처리시스템I</t>
    <phoneticPr fontId="2" type="noConversion"/>
  </si>
  <si>
    <t>단일 개인정보 처리시스템 II</t>
    <phoneticPr fontId="2" type="noConversion"/>
  </si>
  <si>
    <t>단일 개인정보 처리시스템 III</t>
    <phoneticPr fontId="2" type="noConversion"/>
  </si>
  <si>
    <t>복합 개인정보 처리시스템I</t>
    <phoneticPr fontId="2" type="noConversion"/>
  </si>
  <si>
    <t>복합 개인정보 처리시스템 II</t>
    <phoneticPr fontId="2" type="noConversion"/>
  </si>
  <si>
    <t>복합 개인정보 처리시스템 III</t>
    <phoneticPr fontId="2" type="noConversion"/>
  </si>
  <si>
    <r>
      <rPr>
        <b/>
        <sz val="11"/>
        <color theme="1"/>
        <rFont val="굴림체"/>
        <family val="3"/>
        <charset val="129"/>
      </rPr>
      <t>&lt;단일 개인정보 처리 시스템 + 특정 부서 제한 취급&gt;</t>
    </r>
    <r>
      <rPr>
        <sz val="11"/>
        <color theme="1"/>
        <rFont val="굴림체"/>
        <family val="3"/>
        <charset val="129"/>
      </rPr>
      <t xml:space="preserve">
1. 수집된 개인정보가 수정 또는 변경되지 않고 처음 수집된 내용과 양식 그대로 해당 단위업무시스템 내에서만 관리되는 경우
   ex) 누리집 로그인 서비스, 단순 민원 접수를 위한 개인정보 확인 시스템 등
2. 수집된 개인정보가 단일개인정보처리시스템을 활용해 기관 내 특정 단위 부서에서만 취급되는 경우
   ex) 별도 시스템을 활용하여 경영지원 부서 내에서만 개인정보를 취급하는 경우</t>
    </r>
    <phoneticPr fontId="2" type="noConversion"/>
  </si>
  <si>
    <r>
      <rPr>
        <b/>
        <sz val="11"/>
        <color theme="1"/>
        <rFont val="굴림체"/>
        <family val="3"/>
        <charset val="129"/>
      </rPr>
      <t>&lt;단일 개인정보 처리 시스템 + 2개 이하의 내부 응용 시스템&gt;</t>
    </r>
    <r>
      <rPr>
        <sz val="11"/>
        <color theme="1"/>
        <rFont val="굴림체"/>
        <family val="3"/>
        <charset val="129"/>
      </rPr>
      <t xml:space="preserve">
1. 기관 내 2개 이상의 일부 부서에서 개별 업무를 위해 개인정보를 취급하고 있으나 기관 내 다른 단일 시스템으로의 전송이나 다른 시스템으로부터의 접근 없이 해당 시스템 내에서만 처리될 경우
   ex) 하나의 개인정보처리시스템을 활용하여 경영지원 부서, 홍보 부서 등에서 활용하는 경우
2. 개인정보처리 및 관리를 위한 단일개인정보처리시스템에 기관 내부에서 운영</t>
    </r>
    <r>
      <rPr>
        <sz val="11"/>
        <color theme="1"/>
        <rFont val="Tahoma"/>
        <family val="3"/>
        <charset val="1"/>
      </rPr>
      <t>‧</t>
    </r>
    <r>
      <rPr>
        <sz val="11"/>
        <color theme="1"/>
        <rFont val="굴림체"/>
        <family val="3"/>
        <charset val="129"/>
      </rPr>
      <t>관리하는 1개 또는 2개의 응용 시스템이 연동되어 개인정보를 활용하는 경우
   (다만, 응용 시스템은 기관 내부에서 운용하는 시스템으로서 단위업무시스템에 연동되어 개인정보를 조회할 뿐 처리, 관리할 수 없는 경우에 한함)
   ex) 시설 출입자 관리시스템, CCTV 관리 시스템, 주차 관리 시스템, 내부 시설 대관 신청 시스템, 단순 기관 누리집 등</t>
    </r>
    <phoneticPr fontId="2" type="noConversion"/>
  </si>
  <si>
    <r>
      <rPr>
        <b/>
        <sz val="11"/>
        <color theme="1"/>
        <rFont val="굴림체"/>
        <family val="3"/>
        <charset val="129"/>
      </rPr>
      <t>&lt;단일 개인정보 처리 시스템 + 3개 이상의 내부 응용 시스템&gt;</t>
    </r>
    <r>
      <rPr>
        <sz val="11"/>
        <color theme="1"/>
        <rFont val="굴림체"/>
        <family val="3"/>
        <charset val="129"/>
      </rPr>
      <t xml:space="preserve">
1. 해당 기관에 소속된 대부분의 내부 부서가 개인정보취급 부서로서 해당 단위업무시스템을 통해 개인정보를 활용하여 업무를 수행하는 경우
2. 개인정보 처리를 위한 단위업무시스템에 3개 이상의 내부 응용 시스템이 연동되어 개인정보를 활용하는 경우   
   (다만, 응용 시스템은 기관 내부에서 운용하는 시스템으로서 단위업무시스템에 연동되어 개인정보를 조회할 뿐 처리, 관리할 수 없는 경우에 한함)
   ex) 기관의 유관 산업 및 기술 정보 제공 포털 사이트(단순 회원가입 有)</t>
    </r>
    <phoneticPr fontId="2" type="noConversion"/>
  </si>
  <si>
    <r>
      <rPr>
        <b/>
        <sz val="11"/>
        <color theme="1"/>
        <rFont val="굴림체"/>
        <family val="3"/>
        <charset val="129"/>
      </rPr>
      <t>&lt;2개 이상의 단일 개인정보 처리 시스템 + 내부 처리&gt;</t>
    </r>
    <r>
      <rPr>
        <sz val="11"/>
        <color theme="1"/>
        <rFont val="굴림체"/>
        <family val="3"/>
        <charset val="129"/>
      </rPr>
      <t xml:space="preserve">
1. 기관 내부에서 운용하는 2개 이상의 서로 다른 단일개인정보처리시스템이 결합된 복합개인정보처리시스템으로 기관 내 다수의 부서에서 다양한 업무에 개인정보를 취급</t>
    </r>
    <r>
      <rPr>
        <sz val="11"/>
        <color theme="1"/>
        <rFont val="Tahoma"/>
        <family val="3"/>
        <charset val="1"/>
      </rPr>
      <t>‧</t>
    </r>
    <r>
      <rPr>
        <sz val="11"/>
        <color theme="1"/>
        <rFont val="굴림체"/>
        <family val="3"/>
        <charset val="129"/>
      </rPr>
      <t>관리하지만, 외부 응용 시스템과 연동되지 않고 내부 업무만을 위해 운용되는 시스템인 경우
   ex) 통합 출입 통제 관리 시스템(출입구, 출퇴근, CCTV, 주차 등 통합 관리)</t>
    </r>
    <phoneticPr fontId="2" type="noConversion"/>
  </si>
  <si>
    <r>
      <rPr>
        <b/>
        <sz val="11"/>
        <color theme="1"/>
        <rFont val="굴림체"/>
        <family val="3"/>
        <charset val="129"/>
      </rPr>
      <t>&lt;2개 이상의 단일 개인정보 처리 시스템 + 2개 이하의 외부 기관 응용 시스템과의 연계&gt;</t>
    </r>
    <r>
      <rPr>
        <sz val="11"/>
        <color theme="1"/>
        <rFont val="굴림체"/>
        <family val="3"/>
        <charset val="129"/>
      </rPr>
      <t xml:space="preserve">
1기관 내부에서 운용하는 2개 이상의 서로 다른 단위업무시스템이 결합된 통합정보시스템으로 대상 기관 내 다수의 부서에서 다양한 업무에 개인정보를 활용할 뿐 아니라 2개 이하의 외부기관(파트너, 협력업체, 상위 기관 등)의 응용 시스템과 연동되어 개인정보의 처리 및 관리가 가능한 시스템인 경우
   ex) 지방세 납부 관리 시스템, 개방 시설 및 공공 장비 이용 등록 시스템, 공공 사업 입찰 관리 시스템, 대규모 유관 산업 및 기술 관련 포털 사이트(회원 기업 개별 정보 수록)</t>
    </r>
    <phoneticPr fontId="2" type="noConversion"/>
  </si>
  <si>
    <r>
      <rPr>
        <b/>
        <sz val="11"/>
        <color theme="1"/>
        <rFont val="굴림체"/>
        <family val="3"/>
        <charset val="129"/>
      </rPr>
      <t>&lt;2개 이상의 단일 개인정보 처리 시스템 + 3개 이상의 외부 기관 응용 시스템과의 연계&gt;</t>
    </r>
    <r>
      <rPr>
        <sz val="11"/>
        <color theme="1"/>
        <rFont val="굴림체"/>
        <family val="3"/>
        <charset val="129"/>
      </rPr>
      <t xml:space="preserve">
1. 기관 내</t>
    </r>
    <r>
      <rPr>
        <sz val="11"/>
        <color theme="1"/>
        <rFont val="Tahoma"/>
        <family val="3"/>
        <charset val="1"/>
      </rPr>
      <t>‧</t>
    </r>
    <r>
      <rPr>
        <sz val="11"/>
        <color theme="1"/>
        <rFont val="굴림체"/>
        <family val="3"/>
        <charset val="129"/>
      </rPr>
      <t>외부에서 운용하는 3개 이상의 서로 다른 단위업무시스템이 결합된 통합정보시스템으로 해당 기관의 내부 업무를 위한 응용 시스템과 더불어 3개 이상의 외부기관 응용시스템과 연동되어 모든 구성원이 상시 개인정보를 취급</t>
    </r>
    <r>
      <rPr>
        <sz val="11"/>
        <color theme="1"/>
        <rFont val="Tahoma"/>
        <family val="3"/>
        <charset val="1"/>
      </rPr>
      <t>‧</t>
    </r>
    <r>
      <rPr>
        <sz val="11"/>
        <color theme="1"/>
        <rFont val="굴림체"/>
        <family val="3"/>
        <charset val="129"/>
      </rPr>
      <t>관리</t>
    </r>
    <r>
      <rPr>
        <sz val="11"/>
        <color theme="1"/>
        <rFont val="Tahoma"/>
        <family val="3"/>
        <charset val="1"/>
      </rPr>
      <t>‧</t>
    </r>
    <r>
      <rPr>
        <sz val="11"/>
        <color theme="1"/>
        <rFont val="굴림체"/>
        <family val="3"/>
        <charset val="129"/>
      </rPr>
      <t>활용하기 위해 구축된 시스템
   ex) 대학교 학사행정시스템, 내부 그룹웨어 및 ERP 시스템(인사, 회계, 근태, 시설장비 관리 등 종합적으로 업무가 연동된 시스템)
2. 2개 이상의 서로 다른 기관이 외부 상용 네트워크와 연동되지 않고 내부적(폐쇄망)으로만 연동되어 각 기관들의 모든 내부 구성원이 하나의 통합정보시스템을 활용하여 상시 개인정보를 취급</t>
    </r>
    <r>
      <rPr>
        <sz val="11"/>
        <color theme="1"/>
        <rFont val="Tahoma"/>
        <family val="3"/>
        <charset val="1"/>
      </rPr>
      <t>‧</t>
    </r>
    <r>
      <rPr>
        <sz val="11"/>
        <color theme="1"/>
        <rFont val="굴림체"/>
        <family val="3"/>
        <charset val="129"/>
      </rPr>
      <t>관리</t>
    </r>
    <r>
      <rPr>
        <sz val="11"/>
        <color theme="1"/>
        <rFont val="Tahoma"/>
        <family val="3"/>
        <charset val="1"/>
      </rPr>
      <t>‧</t>
    </r>
    <r>
      <rPr>
        <sz val="11"/>
        <color theme="1"/>
        <rFont val="굴림체"/>
        <family val="3"/>
        <charset val="129"/>
      </rPr>
      <t>활용하기 위해 구축된 시스템
   ex) 온 나라 시스템, 통합 재정 정보 관리시스템, e나라재산 등</t>
    </r>
    <phoneticPr fontId="2" type="noConversion"/>
  </si>
  <si>
    <t>경험없음</t>
    <phoneticPr fontId="2" type="noConversion"/>
  </si>
  <si>
    <t>평가 기관 또는 평가 대상 시스템에 대한 마지막 평가 이후 1년 초과 경과</t>
    <phoneticPr fontId="2" type="noConversion"/>
  </si>
  <si>
    <t>평가 대상 시스템에 대한 타 기관 또는 발주 기관의 마지막 평가 이후 1년 이내 경과</t>
    <phoneticPr fontId="2" type="noConversion"/>
  </si>
  <si>
    <t>발주 대상 시스템과 관계없이 발주 기관의 마지막 평가 이후 1년 이내 경과</t>
    <phoneticPr fontId="2" type="noConversion"/>
  </si>
  <si>
    <t>평가 대상 시스템에 대한 평가 관련 정보가 확인되지 않거나 발주 기관 및 대상 시스템에 대한 평가 경험이 없는 경우</t>
    <phoneticPr fontId="2" type="noConversion"/>
  </si>
  <si>
    <t>새롭게 개발하기 위해 설계 중인 시스템</t>
    <phoneticPr fontId="2" type="noConversion"/>
  </si>
  <si>
    <t>구축이 완료되어 현재 운용 중인 시스템</t>
    <phoneticPr fontId="2" type="noConversion"/>
  </si>
  <si>
    <t>개인정보 처리 흐름의 변화 유무에 따른 난이도 변경(변화 있음)</t>
    <phoneticPr fontId="2" type="noConversion"/>
  </si>
  <si>
    <t>개인정보 처리 흐름의 변화 유무에 따른 난이도 변경(변화 없음)</t>
    <phoneticPr fontId="2" type="noConversion"/>
  </si>
  <si>
    <t>복수시스템 7개</t>
  </si>
  <si>
    <t>복수시스템 8개</t>
  </si>
  <si>
    <t>복수시스템 9개</t>
  </si>
  <si>
    <t>복수시스템 10개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</si>
</sst>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5" formatCode="&quot;₩&quot;#,##0;\-&quot;₩&quot;#,##0"/>
    <numFmt numFmtId="41" formatCode="_-* #,##0_-;\-* #,##0_-;_-* &quot;-&quot;_-;_-@_-"/>
    <numFmt numFmtId="24" formatCode="\$#,##0_);[Red]\(\$#,##0\)"/>
    <numFmt numFmtId="176" formatCode="0.0_ "/>
    <numFmt numFmtId="177" formatCode="#,##0;[Red]&quot;-&quot;#,##0"/>
    <numFmt numFmtId="178" formatCode="###,###,"/>
    <numFmt numFmtId="179" formatCode="#,###"/>
    <numFmt numFmtId="180" formatCode="&quot;₩&quot;#,##0;&quot;₩&quot;&quot;₩&quot;&quot;₩&quot;&quot;₩&quot;\-#,##0"/>
    <numFmt numFmtId="181" formatCode="&quot;₩&quot;#,##0;[Red]&quot;₩&quot;&quot;₩&quot;&quot;₩&quot;&quot;₩&quot;\-#,##0"/>
    <numFmt numFmtId="182" formatCode="&quot;₩&quot;#,##0.00;&quot;₩&quot;&quot;₩&quot;&quot;₩&quot;&quot;₩&quot;\-#,##0.00"/>
    <numFmt numFmtId="183" formatCode="_ * #,##0.00_ ;_ * \-#,##0.00_ ;_ * &quot;-&quot;??_ ;_ @_ "/>
    <numFmt numFmtId="184" formatCode="&quot;₩&quot;#,##0.00;&quot;₩&quot;&quot;₩&quot;\-#,##0.00"/>
    <numFmt numFmtId="185" formatCode="_ * #,##0_ ;_ * \-#,##0_ ;_ * &quot;-&quot;_ ;_ @_ "/>
    <numFmt numFmtId="186" formatCode="yyyy\-mm\-dd\ hh:mm:ss\.ss"/>
    <numFmt numFmtId="187" formatCode="&quot;₩&quot;#,##0;[Red]&quot;₩&quot;\-#,##0"/>
    <numFmt numFmtId="188" formatCode="&quot;S&quot;\ #,##0.00;\-&quot;S&quot;\ #,##0.00"/>
    <numFmt numFmtId="189" formatCode="_ &quot;SFr.&quot;* #,##0.00_ ;_ &quot;SFr.&quot;* \-#,##0.00_ ;_ &quot;SFr.&quot;* &quot;-&quot;??_ ;_ @_ "/>
    <numFmt numFmtId="190" formatCode="#,##0\ \ "/>
    <numFmt numFmtId="191" formatCode="#,##0.00\ \ "/>
    <numFmt numFmtId="192" formatCode="#,##0.00\ "/>
    <numFmt numFmtId="193" formatCode="#,##0.0\ "/>
    <numFmt numFmtId="194" formatCode="#,##0;&quot;-&quot;#,##0"/>
    <numFmt numFmtId="195"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6"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7" formatCode="&quot;₩&quot;#,##0;&quot;₩&quot;\-#,##0"/>
    <numFmt numFmtId="198" formatCode="&quot;₩&quot;#,##0.00;&quot;₩&quot;\-#,##0.00"/>
    <numFmt numFmtId="199" formatCode="0.00000%"/>
    <numFmt numFmtId="200" formatCode="0.00000"/>
    <numFmt numFmtId="201" formatCode="_(* #,##0_);_(* \(#,##0\);_(* &quot;-&quot;_);_(@_)"/>
    <numFmt numFmtId="202" formatCode="#,##0_);[Red]\(#,##0\)"/>
    <numFmt numFmtId="203" formatCode="0.0"/>
    <numFmt numFmtId="204" formatCode="0.0_);[Red]\(0.0\)"/>
    <numFmt numFmtId="205" formatCode="&quot;₩&quot;#,##0_);[Red]\(&quot;₩&quot;#,##0\)"/>
  </numFmts>
  <fonts count="63">
    <font>
      <sz val="11"/>
      <color theme="1"/>
      <name val="굴림체"/>
      <family val="3"/>
      <charset val="129"/>
    </font>
    <font>
      <sz val="11"/>
      <color theme="1"/>
      <name val="맑은 고딕"/>
      <family val="2"/>
      <charset val="129"/>
      <scheme val="minor"/>
    </font>
    <font>
      <sz val="8"/>
      <name val="굴림체"/>
      <family val="3"/>
      <charset val="129"/>
    </font>
    <font>
      <sz val="11"/>
      <name val="돋움"/>
      <family val="3"/>
      <charset val="129"/>
    </font>
    <font>
      <sz val="8"/>
      <name val="돋움"/>
      <family val="3"/>
      <charset val="129"/>
    </font>
    <font>
      <sz val="11"/>
      <name val="굴림체"/>
      <family val="3"/>
      <charset val="129"/>
    </font>
    <font>
      <sz val="10"/>
      <name val="굴림체"/>
      <family val="3"/>
      <charset val="129"/>
    </font>
    <font>
      <u/>
      <sz val="11"/>
      <color indexed="36"/>
      <name val="돋움"/>
      <family val="3"/>
      <charset val="129"/>
    </font>
    <font>
      <sz val="10"/>
      <name val="Helv"/>
      <family val="2"/>
    </font>
    <font>
      <sz val="12"/>
      <name val="바탕체"/>
      <family val="1"/>
      <charset val="129"/>
    </font>
    <font>
      <sz val="10"/>
      <name val="Arial"/>
      <family val="2"/>
    </font>
    <font>
      <b/>
      <sz val="1"/>
      <color indexed="8"/>
      <name val="Courier"/>
      <family val="3"/>
    </font>
    <font>
      <sz val="1"/>
      <color indexed="8"/>
      <name val="Courier"/>
      <family val="3"/>
    </font>
    <font>
      <sz val="12"/>
      <name val="뼻뮝"/>
      <family val="3"/>
      <charset val="129"/>
    </font>
    <font>
      <b/>
      <sz val="12"/>
      <color indexed="16"/>
      <name val="굴림체"/>
      <family val="3"/>
      <charset val="129"/>
    </font>
    <font>
      <b/>
      <sz val="16"/>
      <name val="돋움체"/>
      <family val="3"/>
      <charset val="129"/>
    </font>
    <font>
      <sz val="10"/>
      <name val="MS Sans Serif"/>
      <family val="2"/>
    </font>
    <font>
      <sz val="8"/>
      <name val="Arial"/>
      <family val="2"/>
    </font>
    <font>
      <b/>
      <sz val="12"/>
      <name val="Arial"/>
      <family val="2"/>
    </font>
    <font>
      <sz val="9"/>
      <name val="바탕체"/>
      <family val="1"/>
      <charset val="129"/>
    </font>
    <font>
      <sz val="10"/>
      <name val="명조"/>
      <family val="3"/>
      <charset val="129"/>
    </font>
    <font>
      <sz val="12"/>
      <name val="¹UAAA¼"/>
      <family val="3"/>
      <charset val="129"/>
    </font>
    <font>
      <b/>
      <sz val="10"/>
      <name val="Helv"/>
      <family val="2"/>
    </font>
    <font>
      <sz val="10"/>
      <name val="Times New Roman"/>
      <family val="1"/>
    </font>
    <font>
      <b/>
      <sz val="12"/>
      <name val="Helv"/>
      <family val="2"/>
    </font>
    <font>
      <b/>
      <sz val="11"/>
      <name val="Helv"/>
      <family val="2"/>
    </font>
    <font>
      <sz val="10"/>
      <name val="궁서(English)"/>
      <family val="3"/>
      <charset val="129"/>
    </font>
    <font>
      <sz val="12"/>
      <name val="Times New Roman"/>
      <family val="1"/>
    </font>
    <font>
      <sz val="14"/>
      <name val="뼻뮝"/>
      <family val="3"/>
      <charset val="129"/>
    </font>
    <font>
      <sz val="12"/>
      <name val="ⓒoUAAA¨u"/>
      <family val="3"/>
      <charset val="129"/>
    </font>
    <font>
      <sz val="11"/>
      <name val="￥i￠￢￠?o"/>
      <family val="3"/>
      <charset val="129"/>
    </font>
    <font>
      <sz val="12"/>
      <name val="System"/>
      <family val="2"/>
      <charset val="129"/>
    </font>
    <font>
      <b/>
      <sz val="18"/>
      <name val="Arial"/>
      <family val="2"/>
    </font>
    <font>
      <sz val="11"/>
      <color indexed="8"/>
      <name val="맑은 고딕"/>
      <family val="3"/>
      <charset val="129"/>
    </font>
    <font>
      <sz val="10"/>
      <color indexed="8"/>
      <name val="맑은 고딕"/>
      <family val="3"/>
      <charset val="129"/>
    </font>
    <font>
      <sz val="10"/>
      <color indexed="8"/>
      <name val="굴림"/>
      <family val="3"/>
      <charset val="129"/>
    </font>
    <font>
      <b/>
      <sz val="11"/>
      <name val="맑은 고딕"/>
      <family val="3"/>
      <charset val="129"/>
    </font>
    <font>
      <b/>
      <sz val="11"/>
      <color indexed="8"/>
      <name val="맑은 고딕"/>
      <family val="3"/>
      <charset val="129"/>
    </font>
    <font>
      <sz val="11"/>
      <color theme="1"/>
      <name val="굴림체"/>
      <family val="3"/>
      <charset val="129"/>
    </font>
    <font>
      <sz val="11"/>
      <color rgb="FF006100"/>
      <name val="맑은 고딕"/>
      <family val="3"/>
      <charset val="129"/>
      <scheme val="minor"/>
    </font>
    <font>
      <sz val="10"/>
      <color rgb="FF006100"/>
      <name val="굴림"/>
      <family val="3"/>
      <charset val="129"/>
    </font>
    <font>
      <sz val="10"/>
      <color theme="1"/>
      <name val="맑은 고딕"/>
      <family val="3"/>
      <charset val="129"/>
    </font>
    <font>
      <b/>
      <sz val="11"/>
      <name val="맑은 고딕"/>
      <family val="3"/>
      <charset val="129"/>
      <scheme val="minor"/>
    </font>
    <font>
      <sz val="11"/>
      <name val="맑은 고딕"/>
      <family val="3"/>
      <charset val="129"/>
      <scheme val="minor"/>
    </font>
    <font>
      <b/>
      <sz val="11"/>
      <color indexed="8"/>
      <name val="맑은 고딕"/>
      <family val="3"/>
      <charset val="129"/>
      <scheme val="minor"/>
    </font>
    <font>
      <b/>
      <sz val="14"/>
      <color theme="1"/>
      <name val="맑은 고딕"/>
      <family val="3"/>
      <charset val="129"/>
      <scheme val="major"/>
    </font>
    <font>
      <sz val="11"/>
      <color rgb="FFFF0000"/>
      <name val="맑은 고딕"/>
      <family val="3"/>
      <charset val="129"/>
      <scheme val="major"/>
    </font>
    <font>
      <sz val="8"/>
      <name val="맑은 고딕"/>
      <family val="2"/>
      <charset val="129"/>
      <scheme val="minor"/>
    </font>
    <font>
      <sz val="10"/>
      <color rgb="FF000000"/>
      <name val="맑은 고딕"/>
      <family val="3"/>
      <charset val="129"/>
    </font>
    <font>
      <b/>
      <sz val="10"/>
      <color theme="1"/>
      <name val="맑은 고딕"/>
      <family val="3"/>
      <charset val="129"/>
      <scheme val="minor"/>
    </font>
    <font>
      <sz val="11"/>
      <name val="맑은 고딕"/>
      <family val="3"/>
      <charset val="129"/>
      <scheme val="major"/>
    </font>
    <font>
      <b/>
      <sz val="11"/>
      <name val="맑은 고딕"/>
      <family val="3"/>
      <charset val="129"/>
      <scheme val="major"/>
    </font>
    <font>
      <u/>
      <sz val="11"/>
      <color theme="10"/>
      <name val="맑은 고딕"/>
      <family val="2"/>
      <charset val="129"/>
      <scheme val="minor"/>
    </font>
    <font>
      <b/>
      <sz val="11"/>
      <color theme="1"/>
      <name val="맑은 고딕"/>
      <family val="3"/>
      <charset val="129"/>
      <scheme val="minor"/>
    </font>
    <font>
      <b/>
      <sz val="12"/>
      <name val="맑은 고딕"/>
      <family val="3"/>
      <charset val="129"/>
      <scheme val="minor"/>
    </font>
    <font>
      <sz val="10"/>
      <name val="맑은 고딕"/>
      <family val="3"/>
      <charset val="129"/>
      <scheme val="minor"/>
    </font>
    <font>
      <sz val="11"/>
      <color rgb="FF000000"/>
      <name val="맑은 고딕"/>
      <family val="3"/>
      <charset val="129"/>
      <scheme val="minor"/>
    </font>
    <font>
      <b/>
      <sz val="11"/>
      <color rgb="FF000000"/>
      <name val="맑은 고딕"/>
      <family val="3"/>
      <charset val="129"/>
      <scheme val="minor"/>
    </font>
    <font>
      <sz val="18"/>
      <color theme="1"/>
      <name val="맑은 고딕"/>
      <family val="2"/>
      <charset val="129"/>
      <scheme val="minor"/>
    </font>
    <font>
      <sz val="11"/>
      <color theme="1"/>
      <name val="맑은 고딕"/>
      <family val="3"/>
      <charset val="129"/>
      <scheme val="minor"/>
    </font>
    <font>
      <sz val="15"/>
      <color theme="1"/>
      <name val="맑은 고딕"/>
      <family val="2"/>
      <charset val="129"/>
      <scheme val="minor"/>
    </font>
    <font>
      <sz val="11"/>
      <color theme="1"/>
      <name val="Tahoma"/>
      <family val="3"/>
      <charset val="1"/>
    </font>
    <font>
      <b/>
      <sz val="11"/>
      <color theme="1"/>
      <name val="굴림체"/>
      <family val="3"/>
      <charset val="129"/>
    </font>
  </fonts>
  <fills count="18">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rgb="FFC6EFCE"/>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6"/>
        <bgColor indexed="64"/>
      </patternFill>
    </fill>
    <fill>
      <patternFill patternType="solid">
        <fgColor rgb="FFFFFF00"/>
        <bgColor indexed="64"/>
      </patternFill>
    </fill>
    <fill>
      <patternFill patternType="solid">
        <fgColor rgb="FF219BFE"/>
        <bgColor indexed="64"/>
      </patternFill>
    </fill>
    <fill>
      <patternFill patternType="solid">
        <fgColor theme="6" tint="0.79998168889431442"/>
        <bgColor indexed="64"/>
      </patternFill>
    </fill>
    <fill>
      <patternFill patternType="solid">
        <fgColor rgb="FFFFFFCC"/>
        <bgColor indexed="64"/>
      </patternFill>
    </fill>
    <fill>
      <patternFill patternType="solid">
        <fgColor rgb="FFD3EBFF"/>
        <bgColor indexed="64"/>
      </patternFill>
    </fill>
  </fills>
  <borders count="4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thin">
        <color indexed="64"/>
      </top>
      <bottom style="double">
        <color indexed="64"/>
      </bottom>
      <diagonal/>
    </border>
    <border>
      <left/>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theme="6"/>
      </left>
      <right/>
      <top style="medium">
        <color theme="6"/>
      </top>
      <bottom/>
      <diagonal/>
    </border>
    <border>
      <left/>
      <right/>
      <top style="medium">
        <color theme="6"/>
      </top>
      <bottom/>
      <diagonal/>
    </border>
    <border>
      <left/>
      <right style="medium">
        <color theme="6"/>
      </right>
      <top style="medium">
        <color theme="6"/>
      </top>
      <bottom/>
      <diagonal/>
    </border>
    <border>
      <left style="medium">
        <color theme="6"/>
      </left>
      <right/>
      <top/>
      <bottom/>
      <diagonal/>
    </border>
    <border>
      <left/>
      <right style="medium">
        <color theme="6"/>
      </right>
      <top/>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
      <left style="medium">
        <color theme="6"/>
      </left>
      <right/>
      <top/>
      <bottom style="medium">
        <color theme="6"/>
      </bottom>
      <diagonal/>
    </border>
    <border>
      <left/>
      <right/>
      <top/>
      <bottom style="medium">
        <color theme="6"/>
      </bottom>
      <diagonal/>
    </border>
    <border>
      <left/>
      <right style="medium">
        <color theme="6"/>
      </right>
      <top/>
      <bottom style="medium">
        <color theme="6"/>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style="thin">
        <color rgb="FF92D050"/>
      </left>
      <right/>
      <top/>
      <bottom/>
      <diagonal/>
    </border>
    <border>
      <left/>
      <right style="thin">
        <color rgb="FF92D050"/>
      </right>
      <top/>
      <bottom/>
      <diagonal/>
    </border>
    <border>
      <left style="thin">
        <color rgb="FF92D050"/>
      </left>
      <right/>
      <top/>
      <bottom style="thin">
        <color rgb="FF92D050"/>
      </bottom>
      <diagonal/>
    </border>
    <border>
      <left/>
      <right/>
      <top/>
      <bottom style="thin">
        <color rgb="FF92D050"/>
      </bottom>
      <diagonal/>
    </border>
    <border>
      <left/>
      <right style="thin">
        <color rgb="FF92D050"/>
      </right>
      <top/>
      <bottom style="thin">
        <color rgb="FF92D050"/>
      </bottom>
      <diagonal/>
    </border>
    <border>
      <left style="thin">
        <color rgb="FF92D050"/>
      </left>
      <right/>
      <top style="thin">
        <color rgb="FF92D050"/>
      </top>
      <bottom style="thin">
        <color rgb="FF92D050"/>
      </bottom>
      <diagonal/>
    </border>
    <border>
      <left/>
      <right/>
      <top style="thin">
        <color rgb="FF92D050"/>
      </top>
      <bottom style="thin">
        <color rgb="FF92D050"/>
      </bottom>
      <diagonal/>
    </border>
    <border>
      <left/>
      <right style="thin">
        <color rgb="FF92D050"/>
      </right>
      <top style="thin">
        <color rgb="FF92D050"/>
      </top>
      <bottom style="thin">
        <color rgb="FF92D050"/>
      </bottom>
      <diagonal/>
    </border>
  </borders>
  <cellStyleXfs count="143">
    <xf numFmtId="0" fontId="0" fillId="0" borderId="0">
      <alignment vertical="center"/>
    </xf>
    <xf numFmtId="24" fontId="16" fillId="0" borderId="0" applyFont="0" applyFill="0" applyBorder="0" applyAlignment="0" applyProtection="0"/>
    <xf numFmtId="195" fontId="16" fillId="0" borderId="0" applyNumberFormat="0" applyFont="0" applyFill="0" applyBorder="0" applyAlignment="0" applyProtection="0"/>
    <xf numFmtId="196" fontId="16" fillId="0" borderId="0" applyNumberFormat="0" applyFont="0" applyFill="0" applyBorder="0" applyAlignment="0" applyProtection="0"/>
    <xf numFmtId="195" fontId="16" fillId="0" borderId="0" applyNumberFormat="0" applyFont="0" applyFill="0" applyBorder="0" applyAlignment="0" applyProtection="0"/>
    <xf numFmtId="196" fontId="16" fillId="0" borderId="0" applyNumberFormat="0" applyFont="0" applyFill="0" applyBorder="0" applyAlignment="0" applyProtection="0"/>
    <xf numFmtId="0" fontId="9" fillId="0" borderId="0"/>
    <xf numFmtId="0" fontId="9" fillId="0" borderId="0"/>
    <xf numFmtId="0" fontId="10" fillId="0" borderId="0"/>
    <xf numFmtId="0" fontId="8" fillId="0" borderId="0"/>
    <xf numFmtId="0" fontId="10" fillId="0" borderId="0"/>
    <xf numFmtId="0" fontId="8" fillId="0" borderId="0"/>
    <xf numFmtId="0" fontId="10" fillId="0" borderId="0"/>
    <xf numFmtId="0" fontId="10" fillId="0" borderId="0"/>
    <xf numFmtId="0" fontId="8" fillId="0" borderId="0"/>
    <xf numFmtId="0" fontId="8" fillId="0" borderId="0"/>
    <xf numFmtId="0" fontId="9" fillId="0" borderId="0"/>
    <xf numFmtId="0" fontId="10" fillId="0" borderId="0"/>
    <xf numFmtId="0" fontId="8" fillId="0" borderId="0"/>
    <xf numFmtId="0" fontId="6" fillId="0" borderId="0" applyFont="0" applyFill="0" applyBorder="0" applyAlignment="0" applyProtection="0"/>
    <xf numFmtId="0" fontId="6" fillId="0" borderId="0" applyFont="0" applyFill="0" applyBorder="0" applyAlignment="0" applyProtection="0"/>
    <xf numFmtId="0" fontId="27" fillId="0" borderId="0"/>
    <xf numFmtId="0" fontId="29" fillId="0" borderId="0" applyFont="0" applyFill="0" applyBorder="0" applyAlignment="0" applyProtection="0"/>
    <xf numFmtId="0" fontId="30"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6" fillId="0" borderId="0"/>
    <xf numFmtId="0" fontId="21" fillId="0" borderId="0" applyFont="0" applyFill="0" applyBorder="0" applyAlignment="0" applyProtection="0"/>
    <xf numFmtId="0" fontId="21" fillId="0" borderId="0" applyFont="0" applyFill="0" applyBorder="0" applyAlignment="0" applyProtection="0"/>
    <xf numFmtId="0" fontId="31" fillId="0" borderId="0"/>
    <xf numFmtId="0" fontId="21" fillId="0" borderId="0"/>
    <xf numFmtId="0" fontId="3" fillId="0" borderId="0" applyFill="0" applyBorder="0" applyAlignment="0"/>
    <xf numFmtId="0" fontId="22" fillId="0" borderId="0"/>
    <xf numFmtId="4" fontId="12" fillId="0" borderId="0">
      <protection locked="0"/>
    </xf>
    <xf numFmtId="3" fontId="16" fillId="0" borderId="0" applyFont="0" applyFill="0" applyBorder="0" applyAlignment="0" applyProtection="0"/>
    <xf numFmtId="189" fontId="9" fillId="0" borderId="0"/>
    <xf numFmtId="183" fontId="10" fillId="0" borderId="0" applyFont="0" applyFill="0" applyBorder="0" applyAlignment="0" applyProtection="0"/>
    <xf numFmtId="3" fontId="10" fillId="0" borderId="0" applyFont="0" applyFill="0" applyBorder="0" applyAlignment="0" applyProtection="0"/>
    <xf numFmtId="0" fontId="6" fillId="0" borderId="0" applyFont="0" applyFill="0" applyBorder="0" applyAlignment="0" applyProtection="0"/>
    <xf numFmtId="200" fontId="3" fillId="0" borderId="0">
      <protection locked="0"/>
    </xf>
    <xf numFmtId="187" fontId="16" fillId="0" borderId="0" applyFont="0" applyFill="0" applyBorder="0" applyAlignment="0" applyProtection="0"/>
    <xf numFmtId="184" fontId="3" fillId="0" borderId="0" applyFont="0" applyFill="0" applyBorder="0" applyAlignment="0" applyProtection="0"/>
    <xf numFmtId="198" fontId="3" fillId="0" borderId="0" applyFont="0" applyFill="0" applyBorder="0" applyAlignment="0" applyProtection="0"/>
    <xf numFmtId="0" fontId="23" fillId="0" borderId="0"/>
    <xf numFmtId="198" fontId="3" fillId="0" borderId="0">
      <protection locked="0"/>
    </xf>
    <xf numFmtId="191" fontId="9" fillId="0" borderId="0" applyFont="0" applyFill="0" applyBorder="0" applyAlignment="0" applyProtection="0"/>
    <xf numFmtId="193" fontId="9" fillId="0" borderId="0" applyFont="0" applyFill="0" applyBorder="0" applyAlignment="0" applyProtection="0"/>
    <xf numFmtId="188" fontId="9" fillId="0" borderId="0"/>
    <xf numFmtId="199" fontId="3" fillId="0" borderId="0">
      <protection locked="0"/>
    </xf>
    <xf numFmtId="38" fontId="17" fillId="2" borderId="0" applyNumberFormat="0" applyBorder="0" applyAlignment="0" applyProtection="0"/>
    <xf numFmtId="0" fontId="24" fillId="0" borderId="0">
      <alignment horizontal="left"/>
    </xf>
    <xf numFmtId="0" fontId="18" fillId="0" borderId="1" applyNumberFormat="0" applyAlignment="0" applyProtection="0">
      <alignment horizontal="left" vertical="center"/>
    </xf>
    <xf numFmtId="0" fontId="18" fillId="0" borderId="2">
      <alignment horizontal="left" vertical="center"/>
    </xf>
    <xf numFmtId="0" fontId="32" fillId="0" borderId="0" applyNumberFormat="0" applyFill="0" applyBorder="0" applyAlignment="0" applyProtection="0"/>
    <xf numFmtId="0" fontId="18" fillId="0" borderId="0" applyNumberFormat="0" applyFill="0" applyBorder="0" applyAlignment="0" applyProtection="0"/>
    <xf numFmtId="187" fontId="3" fillId="0" borderId="0">
      <protection locked="0"/>
    </xf>
    <xf numFmtId="187" fontId="3" fillId="0" borderId="0">
      <protection locked="0"/>
    </xf>
    <xf numFmtId="10" fontId="17" fillId="3" borderId="3" applyNumberFormat="0" applyBorder="0" applyAlignment="0" applyProtection="0"/>
    <xf numFmtId="0" fontId="19" fillId="0" borderId="4" applyNumberFormat="0" applyBorder="0" applyAlignment="0"/>
    <xf numFmtId="0" fontId="10" fillId="0" borderId="0" applyFont="0" applyFill="0" applyBorder="0" applyAlignment="0" applyProtection="0"/>
    <xf numFmtId="0" fontId="10" fillId="0" borderId="0" applyFont="0" applyFill="0" applyBorder="0" applyAlignment="0" applyProtection="0"/>
    <xf numFmtId="0" fontId="25" fillId="0" borderId="5"/>
    <xf numFmtId="0" fontId="10" fillId="0" borderId="0" applyFont="0" applyFill="0" applyBorder="0" applyAlignment="0" applyProtection="0"/>
    <xf numFmtId="0" fontId="10" fillId="0" borderId="0" applyFont="0" applyFill="0" applyBorder="0" applyAlignment="0" applyProtection="0"/>
    <xf numFmtId="186" fontId="9" fillId="0" borderId="0"/>
    <xf numFmtId="0" fontId="10" fillId="0" borderId="0"/>
    <xf numFmtId="197" fontId="3" fillId="0" borderId="0">
      <protection locked="0"/>
    </xf>
    <xf numFmtId="10" fontId="10" fillId="0" borderId="0" applyFont="0" applyFill="0" applyBorder="0" applyAlignment="0" applyProtection="0"/>
    <xf numFmtId="0" fontId="10" fillId="0" borderId="0"/>
    <xf numFmtId="0" fontId="25" fillId="0" borderId="0"/>
    <xf numFmtId="187" fontId="3" fillId="0" borderId="6">
      <protection locked="0"/>
    </xf>
    <xf numFmtId="190" fontId="9" fillId="0" borderId="0" applyFont="0" applyFill="0" applyBorder="0" applyAlignment="0" applyProtection="0"/>
    <xf numFmtId="192" fontId="9" fillId="0" borderId="0" applyFont="0" applyFill="0" applyBorder="0" applyAlignment="0" applyProtection="0"/>
    <xf numFmtId="180" fontId="9" fillId="0" borderId="0">
      <protection locked="0"/>
    </xf>
    <xf numFmtId="0" fontId="11" fillId="0" borderId="0">
      <protection locked="0"/>
    </xf>
    <xf numFmtId="0" fontId="11" fillId="0" borderId="0">
      <protection locked="0"/>
    </xf>
    <xf numFmtId="0" fontId="12" fillId="0" borderId="0">
      <protection locked="0"/>
    </xf>
    <xf numFmtId="0" fontId="12" fillId="0" borderId="0">
      <protection locked="0"/>
    </xf>
    <xf numFmtId="0" fontId="7" fillId="0" borderId="0" applyNumberFormat="0" applyFill="0" applyBorder="0" applyAlignment="0" applyProtection="0">
      <alignment vertical="top"/>
      <protection locked="0"/>
    </xf>
    <xf numFmtId="40" fontId="28" fillId="0" borderId="0" applyFont="0" applyFill="0" applyBorder="0" applyAlignment="0" applyProtection="0"/>
    <xf numFmtId="38"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9" fontId="3" fillId="0" borderId="0" applyFont="0" applyFill="0" applyBorder="0" applyAlignment="0" applyProtection="0"/>
    <xf numFmtId="0" fontId="13" fillId="0" borderId="0"/>
    <xf numFmtId="177" fontId="14" fillId="0" borderId="0">
      <alignment vertical="center"/>
    </xf>
    <xf numFmtId="41" fontId="5" fillId="0" borderId="0" applyFont="0" applyFill="0" applyBorder="0" applyAlignment="0" applyProtection="0"/>
    <xf numFmtId="41" fontId="3" fillId="0" borderId="0" applyFont="0" applyFill="0" applyBorder="0" applyAlignment="0" applyProtection="0"/>
    <xf numFmtId="41" fontId="34" fillId="0" borderId="0" applyFont="0" applyFill="0" applyBorder="0" applyAlignment="0" applyProtection="0">
      <alignment vertical="center"/>
    </xf>
    <xf numFmtId="201" fontId="35" fillId="0" borderId="0" applyFont="0" applyFill="0" applyBorder="0" applyAlignment="0" applyProtection="0">
      <alignment vertical="center"/>
    </xf>
    <xf numFmtId="41" fontId="33" fillId="0" borderId="0" applyFont="0" applyFill="0" applyBorder="0" applyAlignment="0" applyProtection="0">
      <alignment vertical="center"/>
    </xf>
    <xf numFmtId="0" fontId="8" fillId="0" borderId="0"/>
    <xf numFmtId="0" fontId="9" fillId="0" borderId="0"/>
    <xf numFmtId="0" fontId="20" fillId="0" borderId="7"/>
    <xf numFmtId="194" fontId="26" fillId="0" borderId="0" applyFont="0" applyFill="0" applyBorder="0" applyAlignment="0" applyProtection="0"/>
    <xf numFmtId="4" fontId="12" fillId="0" borderId="0">
      <protection locked="0"/>
    </xf>
    <xf numFmtId="181" fontId="9" fillId="0" borderId="0">
      <protection locked="0"/>
    </xf>
    <xf numFmtId="0" fontId="9" fillId="0" borderId="3">
      <alignment horizontal="distributed" vertical="center"/>
    </xf>
    <xf numFmtId="0" fontId="9" fillId="0" borderId="8">
      <alignment horizontal="distributed" vertical="top"/>
    </xf>
    <xf numFmtId="0" fontId="9" fillId="0" borderId="9">
      <alignment horizontal="distributed"/>
    </xf>
    <xf numFmtId="185" fontId="15" fillId="0" borderId="0">
      <alignment vertical="center"/>
    </xf>
    <xf numFmtId="0" fontId="39" fillId="4" borderId="0" applyNumberFormat="0" applyBorder="0" applyAlignment="0" applyProtection="0">
      <alignment vertical="center"/>
    </xf>
    <xf numFmtId="0" fontId="40" fillId="4" borderId="0" applyNumberFormat="0" applyBorder="0" applyAlignment="0" applyProtection="0">
      <alignment vertical="center"/>
    </xf>
    <xf numFmtId="0" fontId="39" fillId="4" borderId="0" applyNumberFormat="0" applyBorder="0" applyAlignment="0" applyProtection="0">
      <alignment vertical="center"/>
    </xf>
    <xf numFmtId="0" fontId="9" fillId="0" borderId="0"/>
    <xf numFmtId="0" fontId="9" fillId="0" borderId="0" applyFont="0" applyFill="0" applyBorder="0" applyAlignment="0" applyProtection="0"/>
    <xf numFmtId="0" fontId="9" fillId="0" borderId="0" applyFont="0" applyFill="0" applyBorder="0" applyAlignment="0" applyProtection="0"/>
    <xf numFmtId="179" fontId="3" fillId="0" borderId="0">
      <protection locked="0"/>
    </xf>
    <xf numFmtId="0" fontId="38" fillId="0" borderId="0">
      <alignment vertical="center"/>
    </xf>
    <xf numFmtId="0" fontId="3" fillId="0" borderId="0"/>
    <xf numFmtId="0" fontId="5" fillId="0" borderId="0"/>
    <xf numFmtId="0" fontId="3" fillId="0" borderId="0"/>
    <xf numFmtId="0" fontId="5" fillId="0" borderId="0"/>
    <xf numFmtId="0" fontId="3" fillId="0" borderId="0"/>
    <xf numFmtId="0" fontId="5" fillId="0" borderId="0"/>
    <xf numFmtId="0" fontId="3" fillId="0" borderId="0"/>
    <xf numFmtId="0" fontId="3" fillId="0" borderId="0"/>
    <xf numFmtId="0" fontId="5"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alignment vertical="center"/>
    </xf>
    <xf numFmtId="0" fontId="41" fillId="0" borderId="0">
      <alignment vertical="center"/>
    </xf>
    <xf numFmtId="0" fontId="5" fillId="0" borderId="0"/>
    <xf numFmtId="0" fontId="38" fillId="0" borderId="0">
      <alignment vertical="center"/>
    </xf>
    <xf numFmtId="0" fontId="5" fillId="0" borderId="0"/>
    <xf numFmtId="0" fontId="38" fillId="0" borderId="0">
      <alignment vertical="center"/>
    </xf>
    <xf numFmtId="0" fontId="3" fillId="0" borderId="0">
      <alignment vertical="center"/>
    </xf>
    <xf numFmtId="0" fontId="3" fillId="0" borderId="0"/>
    <xf numFmtId="0" fontId="3" fillId="0" borderId="0"/>
    <xf numFmtId="5" fontId="3" fillId="0" borderId="0" applyBorder="0"/>
    <xf numFmtId="0" fontId="12" fillId="0" borderId="10">
      <protection locked="0"/>
    </xf>
    <xf numFmtId="178" fontId="3" fillId="0" borderId="0">
      <protection locked="0"/>
    </xf>
    <xf numFmtId="182" fontId="9" fillId="0" borderId="0">
      <protection locked="0"/>
    </xf>
    <xf numFmtId="0" fontId="3" fillId="0" borderId="0"/>
    <xf numFmtId="0" fontId="1" fillId="0" borderId="0">
      <alignment vertical="center"/>
    </xf>
    <xf numFmtId="0" fontId="52" fillId="0" borderId="0" applyNumberFormat="0" applyFill="0" applyBorder="0" applyAlignment="0" applyProtection="0">
      <alignment vertical="center"/>
    </xf>
  </cellStyleXfs>
  <cellXfs count="150">
    <xf numFmtId="0" fontId="0" fillId="0" borderId="0" xfId="0">
      <alignment vertical="center"/>
    </xf>
    <xf numFmtId="0" fontId="43" fillId="0" borderId="3" xfId="111" applyFont="1" applyBorder="1" applyAlignment="1">
      <alignment horizontal="center" vertical="center" wrapText="1"/>
    </xf>
    <xf numFmtId="0" fontId="37" fillId="0" borderId="3" xfId="133" applyFont="1" applyBorder="1">
      <alignment vertical="center"/>
    </xf>
    <xf numFmtId="202" fontId="43" fillId="0" borderId="3" xfId="134" applyNumberFormat="1" applyFont="1" applyBorder="1" applyAlignment="1" applyProtection="1">
      <alignment vertical="center" wrapText="1"/>
      <protection locked="0"/>
    </xf>
    <xf numFmtId="0" fontId="44" fillId="6" borderId="3" xfId="140" applyFont="1" applyFill="1" applyBorder="1" applyAlignment="1">
      <alignment horizontal="center" vertical="center" wrapText="1"/>
    </xf>
    <xf numFmtId="202" fontId="43" fillId="5" borderId="3" xfId="134" applyNumberFormat="1" applyFont="1" applyFill="1" applyBorder="1" applyAlignment="1" applyProtection="1">
      <alignment vertical="center" wrapText="1"/>
      <protection locked="0"/>
    </xf>
    <xf numFmtId="0" fontId="0" fillId="0" borderId="0" xfId="0" applyAlignment="1">
      <alignment horizontal="center" vertical="center"/>
    </xf>
    <xf numFmtId="0" fontId="48" fillId="0" borderId="3" xfId="0" applyFont="1" applyBorder="1" applyAlignment="1">
      <alignment horizontal="center" vertical="center" wrapText="1"/>
    </xf>
    <xf numFmtId="0" fontId="0" fillId="0" borderId="3" xfId="0" applyBorder="1" applyAlignment="1">
      <alignment horizontal="center" vertical="center"/>
    </xf>
    <xf numFmtId="204" fontId="0" fillId="0" borderId="0" xfId="0" applyNumberFormat="1" applyAlignment="1">
      <alignment horizontal="center" vertical="center"/>
    </xf>
    <xf numFmtId="9" fontId="0" fillId="0" borderId="0" xfId="0" applyNumberFormat="1">
      <alignment vertical="center"/>
    </xf>
    <xf numFmtId="0" fontId="43" fillId="9" borderId="3" xfId="134" applyFont="1" applyFill="1" applyBorder="1" applyAlignment="1" applyProtection="1">
      <alignment horizontal="center" vertical="center" wrapText="1"/>
      <protection locked="0"/>
    </xf>
    <xf numFmtId="203" fontId="0" fillId="0" borderId="0" xfId="0" applyNumberFormat="1">
      <alignment vertical="center"/>
    </xf>
    <xf numFmtId="0" fontId="0" fillId="0" borderId="3" xfId="0" applyBorder="1">
      <alignment vertical="center"/>
    </xf>
    <xf numFmtId="202" fontId="36" fillId="2" borderId="3" xfId="135" applyNumberFormat="1" applyFont="1" applyFill="1" applyBorder="1" applyAlignment="1">
      <alignment vertical="center"/>
    </xf>
    <xf numFmtId="0" fontId="43" fillId="0" borderId="3" xfId="134" applyFont="1" applyBorder="1" applyAlignment="1" applyProtection="1">
      <alignment vertical="center" wrapText="1"/>
      <protection locked="0"/>
    </xf>
    <xf numFmtId="176" fontId="43" fillId="7" borderId="3" xfId="134" applyNumberFormat="1" applyFont="1" applyFill="1" applyBorder="1" applyAlignment="1" applyProtection="1">
      <alignment vertical="center" wrapText="1"/>
      <protection locked="0"/>
    </xf>
    <xf numFmtId="176" fontId="43" fillId="8" borderId="3" xfId="134" applyNumberFormat="1" applyFont="1" applyFill="1" applyBorder="1" applyAlignment="1" applyProtection="1">
      <alignment horizontal="center" vertical="center" wrapText="1"/>
      <protection locked="0"/>
    </xf>
    <xf numFmtId="0" fontId="37" fillId="11" borderId="3" xfId="133" applyFont="1" applyFill="1" applyBorder="1" applyAlignment="1">
      <alignment horizontal="center" vertical="center" wrapText="1"/>
    </xf>
    <xf numFmtId="0" fontId="1" fillId="0" borderId="21" xfId="141" applyBorder="1">
      <alignment vertical="center"/>
    </xf>
    <xf numFmtId="0" fontId="1" fillId="0" borderId="22" xfId="141" applyBorder="1">
      <alignment vertical="center"/>
    </xf>
    <xf numFmtId="0" fontId="1" fillId="0" borderId="23" xfId="141" applyBorder="1">
      <alignment vertical="center"/>
    </xf>
    <xf numFmtId="0" fontId="1" fillId="0" borderId="0" xfId="141">
      <alignment vertical="center"/>
    </xf>
    <xf numFmtId="0" fontId="1" fillId="0" borderId="24" xfId="141" applyBorder="1">
      <alignment vertical="center"/>
    </xf>
    <xf numFmtId="0" fontId="1" fillId="0" borderId="25" xfId="141" applyBorder="1">
      <alignment vertical="center"/>
    </xf>
    <xf numFmtId="0" fontId="52" fillId="0" borderId="0" xfId="142" applyBorder="1">
      <alignment vertical="center"/>
    </xf>
    <xf numFmtId="0" fontId="53" fillId="12" borderId="26" xfId="141" applyFont="1" applyFill="1" applyBorder="1" applyAlignment="1">
      <alignment horizontal="center" vertical="center"/>
    </xf>
    <xf numFmtId="0" fontId="54" fillId="13" borderId="27" xfId="141" applyFont="1" applyFill="1" applyBorder="1" applyAlignment="1">
      <alignment horizontal="center" vertical="center" wrapText="1"/>
    </xf>
    <xf numFmtId="0" fontId="54" fillId="14" borderId="26" xfId="141" applyFont="1" applyFill="1" applyBorder="1" applyAlignment="1">
      <alignment horizontal="center" vertical="center" wrapText="1"/>
    </xf>
    <xf numFmtId="0" fontId="54" fillId="0" borderId="0" xfId="141" applyFont="1" applyAlignment="1">
      <alignment horizontal="center" vertical="center" wrapText="1"/>
    </xf>
    <xf numFmtId="0" fontId="56" fillId="0" borderId="0" xfId="141" applyFont="1" applyAlignment="1">
      <alignment vertical="center" wrapText="1"/>
    </xf>
    <xf numFmtId="0" fontId="1" fillId="0" borderId="0" xfId="141" applyAlignment="1">
      <alignment horizontal="center" vertical="center"/>
    </xf>
    <xf numFmtId="0" fontId="57" fillId="0" borderId="0" xfId="141" applyFont="1" applyAlignment="1">
      <alignment horizontal="center" vertical="center" wrapText="1"/>
    </xf>
    <xf numFmtId="0" fontId="1" fillId="0" borderId="31" xfId="141" applyBorder="1">
      <alignment vertical="center"/>
    </xf>
    <xf numFmtId="0" fontId="1" fillId="0" borderId="32" xfId="141" applyBorder="1">
      <alignment vertical="center"/>
    </xf>
    <xf numFmtId="0" fontId="1" fillId="0" borderId="33" xfId="141" applyBorder="1">
      <alignment vertical="center"/>
    </xf>
    <xf numFmtId="202" fontId="42" fillId="8" borderId="3" xfId="134" applyNumberFormat="1" applyFont="1" applyFill="1" applyBorder="1" applyAlignment="1">
      <alignment horizontal="center" vertical="center" wrapText="1"/>
    </xf>
    <xf numFmtId="203" fontId="0" fillId="0" borderId="0" xfId="0" applyNumberFormat="1" applyAlignment="1">
      <alignment horizontal="center" vertical="center"/>
    </xf>
    <xf numFmtId="205" fontId="58" fillId="0" borderId="0" xfId="141" applyNumberFormat="1" applyFont="1" applyAlignment="1">
      <alignment horizontal="center" vertical="center"/>
    </xf>
    <xf numFmtId="0" fontId="0" fillId="0" borderId="0" xfId="0" applyAlignment="1">
      <alignment vertical="center" wrapText="1"/>
    </xf>
    <xf numFmtId="0" fontId="59" fillId="11" borderId="42" xfId="141" applyFont="1" applyFill="1" applyBorder="1" applyAlignment="1">
      <alignment horizontal="center" vertical="center"/>
    </xf>
    <xf numFmtId="0" fontId="53" fillId="11" borderId="43" xfId="141" applyFont="1" applyFill="1" applyBorder="1" applyAlignment="1">
      <alignment horizontal="center" vertical="center"/>
    </xf>
    <xf numFmtId="0" fontId="53" fillId="11" borderId="44" xfId="141" applyFont="1" applyFill="1" applyBorder="1" applyAlignment="1">
      <alignment horizontal="center" vertical="center"/>
    </xf>
    <xf numFmtId="0" fontId="42" fillId="17" borderId="28" xfId="141" applyFont="1" applyFill="1" applyBorder="1" applyAlignment="1">
      <alignment horizontal="center" vertical="center" wrapText="1"/>
    </xf>
    <xf numFmtId="0" fontId="42" fillId="17" borderId="29" xfId="141" applyFont="1" applyFill="1" applyBorder="1" applyAlignment="1">
      <alignment horizontal="center" vertical="center" wrapText="1"/>
    </xf>
    <xf numFmtId="0" fontId="42" fillId="17" borderId="30" xfId="141" applyFont="1" applyFill="1" applyBorder="1" applyAlignment="1">
      <alignment horizontal="center" vertical="center" wrapText="1"/>
    </xf>
    <xf numFmtId="0" fontId="53" fillId="11" borderId="42" xfId="141" applyFont="1" applyFill="1" applyBorder="1" applyAlignment="1">
      <alignment horizontal="center" vertical="center"/>
    </xf>
    <xf numFmtId="0" fontId="1" fillId="15" borderId="26" xfId="141" applyFill="1" applyBorder="1" applyAlignment="1">
      <alignment horizontal="center" vertical="center"/>
    </xf>
    <xf numFmtId="0" fontId="42" fillId="16" borderId="28" xfId="142" applyFont="1" applyFill="1" applyBorder="1" applyAlignment="1">
      <alignment horizontal="center" vertical="center" wrapText="1"/>
    </xf>
    <xf numFmtId="0" fontId="42" fillId="16" borderId="30" xfId="142" applyFont="1" applyFill="1" applyBorder="1" applyAlignment="1">
      <alignment horizontal="center" vertical="center" wrapText="1"/>
    </xf>
    <xf numFmtId="205" fontId="60" fillId="0" borderId="42" xfId="141" applyNumberFormat="1" applyFont="1" applyBorder="1" applyAlignment="1">
      <alignment horizontal="center" vertical="center"/>
    </xf>
    <xf numFmtId="205" fontId="60" fillId="0" borderId="43" xfId="141" applyNumberFormat="1" applyFont="1" applyBorder="1" applyAlignment="1">
      <alignment horizontal="center" vertical="center"/>
    </xf>
    <xf numFmtId="205" fontId="60" fillId="0" borderId="44" xfId="141" applyNumberFormat="1" applyFont="1" applyBorder="1" applyAlignment="1">
      <alignment horizontal="center" vertical="center"/>
    </xf>
    <xf numFmtId="0" fontId="42" fillId="16" borderId="29" xfId="142" applyFont="1" applyFill="1" applyBorder="1" applyAlignment="1">
      <alignment horizontal="center" vertical="center" wrapText="1"/>
    </xf>
    <xf numFmtId="205" fontId="58" fillId="0" borderId="34" xfId="141" applyNumberFormat="1" applyFont="1" applyBorder="1" applyAlignment="1">
      <alignment horizontal="center" vertical="center"/>
    </xf>
    <xf numFmtId="205" fontId="58" fillId="0" borderId="35" xfId="141" applyNumberFormat="1" applyFont="1" applyBorder="1" applyAlignment="1">
      <alignment horizontal="center" vertical="center"/>
    </xf>
    <xf numFmtId="205" fontId="58" fillId="0" borderId="36" xfId="141" applyNumberFormat="1" applyFont="1" applyBorder="1" applyAlignment="1">
      <alignment horizontal="center" vertical="center"/>
    </xf>
    <xf numFmtId="205" fontId="58" fillId="0" borderId="37" xfId="141" applyNumberFormat="1" applyFont="1" applyBorder="1" applyAlignment="1">
      <alignment horizontal="center" vertical="center"/>
    </xf>
    <xf numFmtId="205" fontId="58" fillId="0" borderId="0" xfId="141" applyNumberFormat="1" applyFont="1" applyAlignment="1">
      <alignment horizontal="center" vertical="center"/>
    </xf>
    <xf numFmtId="205" fontId="58" fillId="0" borderId="38" xfId="141" applyNumberFormat="1" applyFont="1" applyBorder="1" applyAlignment="1">
      <alignment horizontal="center" vertical="center"/>
    </xf>
    <xf numFmtId="205" fontId="58" fillId="0" borderId="39" xfId="141" applyNumberFormat="1" applyFont="1" applyBorder="1" applyAlignment="1">
      <alignment horizontal="center" vertical="center"/>
    </xf>
    <xf numFmtId="205" fontId="58" fillId="0" borderId="40" xfId="141" applyNumberFormat="1" applyFont="1" applyBorder="1" applyAlignment="1">
      <alignment horizontal="center" vertical="center"/>
    </xf>
    <xf numFmtId="205" fontId="58" fillId="0" borderId="41" xfId="141" applyNumberFormat="1" applyFont="1" applyBorder="1" applyAlignment="1">
      <alignment horizontal="center" vertical="center"/>
    </xf>
    <xf numFmtId="0" fontId="42" fillId="8" borderId="28" xfId="142" applyFont="1" applyFill="1" applyBorder="1" applyAlignment="1">
      <alignment horizontal="center" vertical="center" wrapText="1"/>
    </xf>
    <xf numFmtId="0" fontId="42" fillId="8" borderId="29" xfId="142" applyFont="1" applyFill="1" applyBorder="1" applyAlignment="1">
      <alignment horizontal="center" vertical="center" wrapText="1"/>
    </xf>
    <xf numFmtId="0" fontId="42" fillId="8" borderId="28" xfId="141" applyFont="1" applyFill="1" applyBorder="1" applyAlignment="1">
      <alignment horizontal="center" vertical="center" wrapText="1"/>
    </xf>
    <xf numFmtId="0" fontId="42" fillId="8" borderId="29" xfId="141" applyFont="1" applyFill="1" applyBorder="1" applyAlignment="1">
      <alignment horizontal="center" vertical="center" wrapText="1"/>
    </xf>
    <xf numFmtId="0" fontId="37" fillId="11" borderId="9" xfId="133" applyFont="1" applyFill="1" applyBorder="1" applyAlignment="1">
      <alignment horizontal="center" vertical="center" wrapText="1"/>
    </xf>
    <xf numFmtId="0" fontId="37" fillId="11" borderId="16" xfId="133" applyFont="1" applyFill="1" applyBorder="1" applyAlignment="1">
      <alignment horizontal="center" vertical="center" wrapText="1"/>
    </xf>
    <xf numFmtId="0" fontId="37" fillId="11" borderId="17" xfId="133" applyFont="1" applyFill="1" applyBorder="1" applyAlignment="1">
      <alignment horizontal="center" vertical="center" wrapText="1"/>
    </xf>
    <xf numFmtId="0" fontId="37" fillId="11" borderId="19" xfId="133" applyFont="1" applyFill="1" applyBorder="1" applyAlignment="1">
      <alignment horizontal="center" vertical="center" wrapText="1"/>
    </xf>
    <xf numFmtId="0" fontId="37" fillId="11" borderId="4" xfId="133" applyFont="1" applyFill="1" applyBorder="1" applyAlignment="1">
      <alignment horizontal="center" vertical="center" wrapText="1"/>
    </xf>
    <xf numFmtId="0" fontId="37" fillId="11" borderId="20" xfId="133" applyFont="1" applyFill="1" applyBorder="1" applyAlignment="1">
      <alignment horizontal="center" vertical="center" wrapText="1"/>
    </xf>
    <xf numFmtId="0" fontId="51" fillId="8" borderId="17" xfId="0" applyFont="1" applyFill="1" applyBorder="1" applyAlignment="1">
      <alignment horizontal="center" vertical="center" wrapText="1"/>
    </xf>
    <xf numFmtId="0" fontId="51" fillId="8" borderId="19" xfId="0" applyFont="1" applyFill="1" applyBorder="1" applyAlignment="1">
      <alignment horizontal="center" vertical="center" wrapText="1"/>
    </xf>
    <xf numFmtId="0" fontId="51" fillId="8" borderId="4" xfId="0" applyFont="1" applyFill="1" applyBorder="1" applyAlignment="1">
      <alignment horizontal="center" vertical="center" wrapText="1"/>
    </xf>
    <xf numFmtId="0" fontId="51" fillId="8" borderId="20" xfId="0" applyFont="1" applyFill="1" applyBorder="1" applyAlignment="1">
      <alignment horizontal="center" vertical="center" wrapText="1"/>
    </xf>
    <xf numFmtId="0" fontId="0" fillId="0" borderId="3" xfId="0" applyBorder="1" applyAlignment="1">
      <alignment horizontal="center" vertical="center"/>
    </xf>
    <xf numFmtId="49" fontId="46" fillId="10" borderId="12" xfId="0" applyNumberFormat="1" applyFont="1" applyFill="1" applyBorder="1" applyAlignment="1">
      <alignment horizontal="center" vertical="center"/>
    </xf>
    <xf numFmtId="49" fontId="46" fillId="10" borderId="2" xfId="0" applyNumberFormat="1" applyFont="1" applyFill="1" applyBorder="1" applyAlignment="1">
      <alignment horizontal="center" vertical="center"/>
    </xf>
    <xf numFmtId="49" fontId="46" fillId="10" borderId="11" xfId="0" applyNumberFormat="1" applyFont="1" applyFill="1" applyBorder="1" applyAlignment="1">
      <alignment horizontal="center" vertical="center"/>
    </xf>
    <xf numFmtId="0" fontId="37" fillId="0" borderId="12" xfId="133" applyFont="1" applyBorder="1" applyAlignment="1">
      <alignment horizontal="center" vertical="center"/>
    </xf>
    <xf numFmtId="0" fontId="37" fillId="0" borderId="2" xfId="133" applyFont="1" applyBorder="1" applyAlignment="1">
      <alignment horizontal="center" vertical="center"/>
    </xf>
    <xf numFmtId="0" fontId="36" fillId="2" borderId="12" xfId="135" applyFont="1" applyFill="1" applyBorder="1" applyAlignment="1">
      <alignment horizontal="center" vertical="center"/>
    </xf>
    <xf numFmtId="0" fontId="36" fillId="2" borderId="2" xfId="135" applyFont="1" applyFill="1" applyBorder="1" applyAlignment="1">
      <alignment horizontal="center" vertical="center"/>
    </xf>
    <xf numFmtId="0" fontId="36" fillId="2" borderId="11" xfId="135" applyFont="1" applyFill="1" applyBorder="1" applyAlignment="1">
      <alignment horizontal="center" vertical="center"/>
    </xf>
    <xf numFmtId="203" fontId="43" fillId="7" borderId="12" xfId="134" applyNumberFormat="1" applyFont="1" applyFill="1" applyBorder="1" applyAlignment="1">
      <alignment horizontal="center" vertical="center" wrapText="1"/>
    </xf>
    <xf numFmtId="203" fontId="43" fillId="7" borderId="2" xfId="134" applyNumberFormat="1" applyFont="1" applyFill="1" applyBorder="1" applyAlignment="1">
      <alignment horizontal="center" vertical="center" wrapText="1"/>
    </xf>
    <xf numFmtId="203" fontId="43" fillId="7" borderId="11" xfId="134" applyNumberFormat="1" applyFont="1" applyFill="1" applyBorder="1" applyAlignment="1">
      <alignment horizontal="center" vertical="center" wrapText="1"/>
    </xf>
    <xf numFmtId="176" fontId="43" fillId="9" borderId="12" xfId="134" applyNumberFormat="1" applyFont="1" applyFill="1" applyBorder="1" applyAlignment="1" applyProtection="1">
      <alignment horizontal="center" vertical="center" wrapText="1"/>
      <protection locked="0"/>
    </xf>
    <xf numFmtId="176" fontId="43" fillId="9" borderId="11" xfId="134" applyNumberFormat="1" applyFont="1" applyFill="1" applyBorder="1" applyAlignment="1" applyProtection="1">
      <alignment horizontal="center" vertical="center" wrapText="1"/>
      <protection locked="0"/>
    </xf>
    <xf numFmtId="0" fontId="43" fillId="7" borderId="9" xfId="134" applyFont="1" applyFill="1" applyBorder="1" applyAlignment="1" applyProtection="1">
      <alignment horizontal="center" vertical="center" wrapText="1"/>
      <protection locked="0"/>
    </xf>
    <xf numFmtId="0" fontId="43" fillId="7" borderId="8" xfId="134" applyFont="1" applyFill="1" applyBorder="1" applyAlignment="1" applyProtection="1">
      <alignment horizontal="center" vertical="center" wrapText="1"/>
      <protection locked="0"/>
    </xf>
    <xf numFmtId="0" fontId="43" fillId="9" borderId="17" xfId="111" applyFont="1" applyFill="1" applyBorder="1" applyAlignment="1">
      <alignment horizontal="center" vertical="center" wrapText="1"/>
    </xf>
    <xf numFmtId="0" fontId="43" fillId="9" borderId="18" xfId="111" applyFont="1" applyFill="1" applyBorder="1" applyAlignment="1">
      <alignment horizontal="center" vertical="center" wrapText="1"/>
    </xf>
    <xf numFmtId="0" fontId="43" fillId="9" borderId="13" xfId="111" applyFont="1" applyFill="1" applyBorder="1" applyAlignment="1">
      <alignment horizontal="center" vertical="center" wrapText="1"/>
    </xf>
    <xf numFmtId="0" fontId="43" fillId="9" borderId="15" xfId="111" applyFont="1" applyFill="1" applyBorder="1" applyAlignment="1">
      <alignment horizontal="center" vertical="center" wrapText="1"/>
    </xf>
    <xf numFmtId="0" fontId="42" fillId="6" borderId="3" xfId="111" applyFont="1" applyFill="1" applyBorder="1" applyAlignment="1">
      <alignment horizontal="center" vertical="center" wrapText="1"/>
    </xf>
    <xf numFmtId="0" fontId="43" fillId="9" borderId="12" xfId="134" applyFont="1" applyFill="1" applyBorder="1" applyAlignment="1" applyProtection="1">
      <alignment horizontal="center" vertical="center" wrapText="1"/>
      <protection locked="0"/>
    </xf>
    <xf numFmtId="0" fontId="43" fillId="9" borderId="11" xfId="134" applyFont="1" applyFill="1" applyBorder="1" applyAlignment="1" applyProtection="1">
      <alignment horizontal="center" vertical="center" wrapText="1"/>
      <protection locked="0"/>
    </xf>
    <xf numFmtId="0" fontId="43" fillId="9" borderId="3" xfId="111" applyFont="1" applyFill="1" applyBorder="1" applyAlignment="1">
      <alignment horizontal="center" vertical="center" wrapText="1"/>
    </xf>
    <xf numFmtId="0" fontId="48" fillId="0" borderId="12" xfId="0" applyFont="1" applyBorder="1" applyAlignment="1">
      <alignment horizontal="center" vertical="center" wrapText="1"/>
    </xf>
    <xf numFmtId="0" fontId="48" fillId="0" borderId="11" xfId="0" applyFont="1" applyBorder="1" applyAlignment="1">
      <alignment horizontal="center" vertical="center" wrapText="1"/>
    </xf>
    <xf numFmtId="0" fontId="45" fillId="0" borderId="12" xfId="0" quotePrefix="1" applyFont="1" applyBorder="1" applyAlignment="1">
      <alignment horizontal="center" vertical="center"/>
    </xf>
    <xf numFmtId="0" fontId="45" fillId="0" borderId="2" xfId="0" quotePrefix="1" applyFont="1" applyBorder="1" applyAlignment="1">
      <alignment horizontal="center" vertical="center"/>
    </xf>
    <xf numFmtId="0" fontId="45" fillId="0" borderId="11" xfId="0" quotePrefix="1" applyFont="1" applyBorder="1" applyAlignment="1">
      <alignment horizontal="center" vertical="center"/>
    </xf>
    <xf numFmtId="0" fontId="43" fillId="0" borderId="12" xfId="111" applyFont="1" applyBorder="1" applyAlignment="1">
      <alignment horizontal="center"/>
    </xf>
    <xf numFmtId="0" fontId="43" fillId="0" borderId="2" xfId="111" applyFont="1" applyBorder="1" applyAlignment="1">
      <alignment horizontal="center"/>
    </xf>
    <xf numFmtId="0" fontId="43" fillId="0" borderId="11" xfId="111" applyFont="1" applyBorder="1" applyAlignment="1">
      <alignment horizontal="center"/>
    </xf>
    <xf numFmtId="0" fontId="44" fillId="6" borderId="3" xfId="140" applyFont="1" applyFill="1" applyBorder="1" applyAlignment="1">
      <alignment horizontal="center" vertical="center" wrapText="1"/>
    </xf>
    <xf numFmtId="0" fontId="49" fillId="11" borderId="3" xfId="111" applyFont="1" applyFill="1" applyBorder="1" applyAlignment="1">
      <alignment horizontal="center" vertical="center" wrapText="1"/>
    </xf>
    <xf numFmtId="0" fontId="37" fillId="0" borderId="11" xfId="133" applyFont="1" applyBorder="1" applyAlignment="1">
      <alignment horizontal="center" vertical="center"/>
    </xf>
    <xf numFmtId="0" fontId="44" fillId="6" borderId="12" xfId="140" applyFont="1" applyFill="1" applyBorder="1" applyAlignment="1">
      <alignment horizontal="center" vertical="center" wrapText="1"/>
    </xf>
    <xf numFmtId="0" fontId="44" fillId="6" borderId="2" xfId="140" applyFont="1" applyFill="1" applyBorder="1" applyAlignment="1">
      <alignment horizontal="center" vertical="center" wrapText="1"/>
    </xf>
    <xf numFmtId="0" fontId="44" fillId="6" borderId="11" xfId="140" applyFont="1" applyFill="1" applyBorder="1" applyAlignment="1">
      <alignment horizontal="center" vertical="center" wrapText="1"/>
    </xf>
    <xf numFmtId="0" fontId="42" fillId="8" borderId="12" xfId="134" applyFont="1" applyFill="1" applyBorder="1" applyAlignment="1">
      <alignment horizontal="center" vertical="center" wrapText="1"/>
    </xf>
    <xf numFmtId="0" fontId="42" fillId="8" borderId="11" xfId="134" applyFont="1" applyFill="1" applyBorder="1" applyAlignment="1">
      <alignment horizontal="center" vertical="center" wrapText="1"/>
    </xf>
    <xf numFmtId="49" fontId="46" fillId="0" borderId="12" xfId="0" applyNumberFormat="1" applyFont="1" applyBorder="1" applyAlignment="1">
      <alignment horizontal="center" vertical="center"/>
    </xf>
    <xf numFmtId="49" fontId="46" fillId="0" borderId="2" xfId="0" applyNumberFormat="1" applyFont="1" applyBorder="1" applyAlignment="1">
      <alignment horizontal="center" vertical="center"/>
    </xf>
    <xf numFmtId="49" fontId="46" fillId="0" borderId="11" xfId="0" applyNumberFormat="1" applyFont="1" applyBorder="1" applyAlignment="1">
      <alignment horizontal="center" vertical="center"/>
    </xf>
    <xf numFmtId="205" fontId="50" fillId="7" borderId="17" xfId="0" applyNumberFormat="1" applyFont="1" applyFill="1" applyBorder="1" applyAlignment="1">
      <alignment horizontal="center" vertical="center"/>
    </xf>
    <xf numFmtId="205" fontId="50" fillId="7" borderId="18" xfId="0" applyNumberFormat="1" applyFont="1" applyFill="1" applyBorder="1" applyAlignment="1">
      <alignment horizontal="center" vertical="center"/>
    </xf>
    <xf numFmtId="205" fontId="50" fillId="7" borderId="19" xfId="0" applyNumberFormat="1" applyFont="1" applyFill="1" applyBorder="1" applyAlignment="1">
      <alignment horizontal="center" vertical="center"/>
    </xf>
    <xf numFmtId="205" fontId="50" fillId="7" borderId="13" xfId="0" applyNumberFormat="1" applyFont="1" applyFill="1" applyBorder="1" applyAlignment="1">
      <alignment horizontal="center" vertical="center"/>
    </xf>
    <xf numFmtId="205" fontId="50" fillId="7" borderId="15" xfId="0" applyNumberFormat="1" applyFont="1" applyFill="1" applyBorder="1" applyAlignment="1">
      <alignment horizontal="center" vertical="center"/>
    </xf>
    <xf numFmtId="205" fontId="50" fillId="7" borderId="14" xfId="0" applyNumberFormat="1" applyFont="1" applyFill="1" applyBorder="1" applyAlignment="1">
      <alignment horizontal="center" vertical="center"/>
    </xf>
    <xf numFmtId="0" fontId="37" fillId="11" borderId="13" xfId="133" applyFont="1" applyFill="1" applyBorder="1" applyAlignment="1">
      <alignment horizontal="center" vertical="center" wrapText="1"/>
    </xf>
    <xf numFmtId="0" fontId="37" fillId="11" borderId="14" xfId="133" applyFont="1" applyFill="1" applyBorder="1" applyAlignment="1">
      <alignment horizontal="center" vertical="center" wrapText="1"/>
    </xf>
    <xf numFmtId="0" fontId="0" fillId="0" borderId="0" xfId="0" applyAlignment="1">
      <alignment vertical="center" wrapText="1"/>
    </xf>
    <xf numFmtId="0" fontId="0" fillId="0" borderId="0" xfId="0">
      <alignment vertical="center"/>
    </xf>
    <xf numFmtId="0" fontId="36" fillId="2" borderId="3" xfId="135" applyFont="1" applyFill="1" applyBorder="1" applyAlignment="1">
      <alignment horizontal="center" vertical="center"/>
    </xf>
    <xf numFmtId="205" fontId="36" fillId="2" borderId="3" xfId="135" applyNumberFormat="1" applyFont="1" applyFill="1" applyBorder="1" applyAlignment="1">
      <alignment horizontal="center" vertical="center"/>
    </xf>
    <xf numFmtId="49" fontId="43" fillId="0" borderId="3" xfId="134" applyNumberFormat="1" applyFont="1" applyBorder="1" applyAlignment="1">
      <alignment horizontal="center" vertical="center" wrapText="1"/>
    </xf>
    <xf numFmtId="202" fontId="43" fillId="0" borderId="3" xfId="134" applyNumberFormat="1" applyFont="1" applyBorder="1" applyAlignment="1" applyProtection="1">
      <alignment horizontal="center" vertical="center" wrapText="1"/>
      <protection locked="0"/>
    </xf>
    <xf numFmtId="0" fontId="43" fillId="0" borderId="3" xfId="111" applyFont="1" applyBorder="1" applyAlignment="1">
      <alignment horizontal="center" vertical="center" wrapText="1"/>
    </xf>
    <xf numFmtId="0" fontId="37" fillId="0" borderId="3" xfId="133" applyFont="1" applyBorder="1" applyAlignment="1">
      <alignment horizontal="center" vertical="center"/>
    </xf>
    <xf numFmtId="202" fontId="43" fillId="5" borderId="3" xfId="134" applyNumberFormat="1" applyFont="1" applyFill="1" applyBorder="1" applyAlignment="1" applyProtection="1">
      <alignment horizontal="center" vertical="center" wrapText="1"/>
      <protection locked="0"/>
    </xf>
    <xf numFmtId="0" fontId="51" fillId="8" borderId="17" xfId="0" applyFont="1" applyFill="1" applyBorder="1" applyAlignment="1">
      <alignment horizontal="center" vertical="center"/>
    </xf>
    <xf numFmtId="0" fontId="51" fillId="8" borderId="19" xfId="0" applyFont="1" applyFill="1" applyBorder="1" applyAlignment="1">
      <alignment horizontal="center" vertical="center"/>
    </xf>
    <xf numFmtId="0" fontId="51" fillId="8" borderId="4" xfId="0" applyFont="1" applyFill="1" applyBorder="1" applyAlignment="1">
      <alignment horizontal="center" vertical="center"/>
    </xf>
    <xf numFmtId="0" fontId="51" fillId="8" borderId="20" xfId="0" applyFont="1" applyFill="1" applyBorder="1" applyAlignment="1">
      <alignment horizontal="center" vertical="center"/>
    </xf>
    <xf numFmtId="0" fontId="51" fillId="8" borderId="13" xfId="0" applyFont="1" applyFill="1" applyBorder="1" applyAlignment="1">
      <alignment horizontal="center" vertical="center"/>
    </xf>
    <xf numFmtId="0" fontId="51" fillId="8" borderId="14" xfId="0" applyFont="1" applyFill="1" applyBorder="1" applyAlignment="1">
      <alignment horizontal="center" vertical="center"/>
    </xf>
    <xf numFmtId="0" fontId="37" fillId="11" borderId="8" xfId="133" applyFont="1" applyFill="1" applyBorder="1" applyAlignment="1">
      <alignment horizontal="center" vertical="center" wrapText="1"/>
    </xf>
    <xf numFmtId="0" fontId="42" fillId="11" borderId="17" xfId="111" applyFont="1" applyFill="1" applyBorder="1" applyAlignment="1">
      <alignment horizontal="center" vertical="center" wrapText="1"/>
    </xf>
    <xf numFmtId="0" fontId="42" fillId="11" borderId="18" xfId="111" applyFont="1" applyFill="1" applyBorder="1" applyAlignment="1">
      <alignment horizontal="center" vertical="center" wrapText="1"/>
    </xf>
    <xf numFmtId="0" fontId="42" fillId="11" borderId="19" xfId="111" applyFont="1" applyFill="1" applyBorder="1" applyAlignment="1">
      <alignment horizontal="center" vertical="center" wrapText="1"/>
    </xf>
    <xf numFmtId="0" fontId="42" fillId="11" borderId="13" xfId="111" applyFont="1" applyFill="1" applyBorder="1" applyAlignment="1">
      <alignment horizontal="center" vertical="center" wrapText="1"/>
    </xf>
    <xf numFmtId="0" fontId="42" fillId="11" borderId="15" xfId="111" applyFont="1" applyFill="1" applyBorder="1" applyAlignment="1">
      <alignment horizontal="center" vertical="center" wrapText="1"/>
    </xf>
    <xf numFmtId="0" fontId="42" fillId="11" borderId="14" xfId="111" applyFont="1" applyFill="1" applyBorder="1" applyAlignment="1">
      <alignment horizontal="center" vertical="center" wrapText="1"/>
    </xf>
  </cellXfs>
  <cellStyles count="143">
    <cellStyle name="$" xfId="1" xr:uid="{00000000-0005-0000-0000-000000000000}"/>
    <cellStyle name="$_db진흥" xfId="2" xr:uid="{00000000-0005-0000-0000-000001000000}"/>
    <cellStyle name="$_SE40" xfId="3" xr:uid="{00000000-0005-0000-0000-000002000000}"/>
    <cellStyle name="$_견적2" xfId="4" xr:uid="{00000000-0005-0000-0000-000003000000}"/>
    <cellStyle name="$_기아" xfId="5" xr:uid="{00000000-0005-0000-0000-000004000000}"/>
    <cellStyle name="??&amp;O?&amp;H?_x0008__x000f__x0007_?_x0007__x0001__x0001_" xfId="6" xr:uid="{00000000-0005-0000-0000-000005000000}"/>
    <cellStyle name="??&amp;O?&amp;H?_x0008_??_x0007__x0001__x0001_" xfId="7" xr:uid="{00000000-0005-0000-0000-000006000000}"/>
    <cellStyle name="_02년1차(수정)" xfId="8" xr:uid="{00000000-0005-0000-0000-000007000000}"/>
    <cellStyle name="_MM" xfId="9" xr:uid="{00000000-0005-0000-0000-000008000000}"/>
    <cellStyle name="_개요" xfId="10" xr:uid="{00000000-0005-0000-0000-000009000000}"/>
    <cellStyle name="_고무방충재" xfId="11" xr:uid="{00000000-0005-0000-0000-00000A000000}"/>
    <cellStyle name="_공통" xfId="12" xr:uid="{00000000-0005-0000-0000-00000B000000}"/>
    <cellStyle name="_공통_MM" xfId="13" xr:uid="{00000000-0005-0000-0000-00000C000000}"/>
    <cellStyle name="_공통_외교통상정보화 4단계 구축_2.0_장비" xfId="14" xr:uid="{00000000-0005-0000-0000-00000D000000}"/>
    <cellStyle name="_기본형" xfId="15" xr:uid="{00000000-0005-0000-0000-00000E000000}"/>
    <cellStyle name="_디아모_한국전산원_Listprice" xfId="16" xr:uid="{00000000-0005-0000-0000-00000F000000}"/>
    <cellStyle name="_외교통상정보화 4단계 구축_2.0_장비" xfId="17" xr:uid="{00000000-0005-0000-0000-000010000000}"/>
    <cellStyle name="_요약" xfId="18" xr:uid="{00000000-0005-0000-0000-000011000000}"/>
    <cellStyle name="_파주 GIS 시스템설계서(도로,상,하수 시스템)_050406" xfId="19" xr:uid="{00000000-0005-0000-0000-000012000000}"/>
    <cellStyle name="_파주시_도로 및 상,하수 범용 도입_050314" xfId="20" xr:uid="{00000000-0005-0000-0000-000013000000}"/>
    <cellStyle name="¤@?e_TEST-1 " xfId="21" xr:uid="{00000000-0005-0000-0000-000014000000}"/>
    <cellStyle name="A¨­￠￢￠O [0]_INQUIRY ￠?￥i¨u¡AAⓒ￢Aⓒª " xfId="22" xr:uid="{00000000-0005-0000-0000-000015000000}"/>
    <cellStyle name="A¨­￠￢￠O_INQUIRY ￠?￥i¨u¡AAⓒ￢Aⓒª " xfId="23" xr:uid="{00000000-0005-0000-0000-000016000000}"/>
    <cellStyle name="AeE­ [0]_AMT " xfId="24" xr:uid="{00000000-0005-0000-0000-000017000000}"/>
    <cellStyle name="AeE­_AMT " xfId="25" xr:uid="{00000000-0005-0000-0000-000018000000}"/>
    <cellStyle name="AeE¡ⓒ [0]_INQUIRY ￠?￥i¨u¡AAⓒ￢Aⓒª " xfId="26" xr:uid="{00000000-0005-0000-0000-000019000000}"/>
    <cellStyle name="AeE¡ⓒ_INQUIRY ￠?￥i¨u¡AAⓒ￢Aⓒª " xfId="27" xr:uid="{00000000-0005-0000-0000-00001A000000}"/>
    <cellStyle name="ALIGNMENT" xfId="28" xr:uid="{00000000-0005-0000-0000-00001B000000}"/>
    <cellStyle name="AÞ¸¶ [0]_AN°y(1.25) " xfId="29" xr:uid="{00000000-0005-0000-0000-00001C000000}"/>
    <cellStyle name="AÞ¸¶_AN°y(1.25) " xfId="30" xr:uid="{00000000-0005-0000-0000-00001D000000}"/>
    <cellStyle name="C¡IA¨ª_¡ic¨u¡A¨￢I¨￢¡Æ AN¡Æe " xfId="31" xr:uid="{00000000-0005-0000-0000-00001E000000}"/>
    <cellStyle name="C￥AØ_¿μ¾÷CoE² " xfId="32" xr:uid="{00000000-0005-0000-0000-00001F000000}"/>
    <cellStyle name="Calc Currency (0)" xfId="33" xr:uid="{00000000-0005-0000-0000-000020000000}"/>
    <cellStyle name="category" xfId="34" xr:uid="{00000000-0005-0000-0000-000021000000}"/>
    <cellStyle name="Comma" xfId="35" xr:uid="{00000000-0005-0000-0000-000022000000}"/>
    <cellStyle name="Comma [0]" xfId="36" xr:uid="{00000000-0005-0000-0000-000023000000}"/>
    <cellStyle name="comma zerodec" xfId="37" xr:uid="{00000000-0005-0000-0000-000024000000}"/>
    <cellStyle name="Comma_ SG&amp;A Bridge " xfId="38" xr:uid="{00000000-0005-0000-0000-000025000000}"/>
    <cellStyle name="Comma0" xfId="39" xr:uid="{00000000-0005-0000-0000-000026000000}"/>
    <cellStyle name="Curren?_x0012_퐀_x0017_?" xfId="40" xr:uid="{00000000-0005-0000-0000-000027000000}"/>
    <cellStyle name="Currency" xfId="41" xr:uid="{00000000-0005-0000-0000-000028000000}"/>
    <cellStyle name="Currency [0]" xfId="42" xr:uid="{00000000-0005-0000-0000-000029000000}"/>
    <cellStyle name="Currency_ SG&amp;A Bridge " xfId="43" xr:uid="{00000000-0005-0000-0000-00002A000000}"/>
    <cellStyle name="Currency0" xfId="44" xr:uid="{00000000-0005-0000-0000-00002B000000}"/>
    <cellStyle name="Currency1" xfId="45" xr:uid="{00000000-0005-0000-0000-00002C000000}"/>
    <cellStyle name="Date" xfId="46" xr:uid="{00000000-0005-0000-0000-00002D000000}"/>
    <cellStyle name="Dezimal [0]_laroux" xfId="47" xr:uid="{00000000-0005-0000-0000-00002E000000}"/>
    <cellStyle name="Dezimal_laroux" xfId="48" xr:uid="{00000000-0005-0000-0000-00002F000000}"/>
    <cellStyle name="Dollar (zero dec)" xfId="49" xr:uid="{00000000-0005-0000-0000-000030000000}"/>
    <cellStyle name="Fixed" xfId="50" xr:uid="{00000000-0005-0000-0000-000031000000}"/>
    <cellStyle name="Grey" xfId="51" xr:uid="{00000000-0005-0000-0000-000032000000}"/>
    <cellStyle name="HEADER" xfId="52" xr:uid="{00000000-0005-0000-0000-000033000000}"/>
    <cellStyle name="Header1" xfId="53" xr:uid="{00000000-0005-0000-0000-000034000000}"/>
    <cellStyle name="Header2" xfId="54" xr:uid="{00000000-0005-0000-0000-000035000000}"/>
    <cellStyle name="Heading 1" xfId="55" xr:uid="{00000000-0005-0000-0000-000036000000}"/>
    <cellStyle name="Heading 2" xfId="56" xr:uid="{00000000-0005-0000-0000-000037000000}"/>
    <cellStyle name="Heading1" xfId="57" xr:uid="{00000000-0005-0000-0000-000038000000}"/>
    <cellStyle name="Heading2" xfId="58" xr:uid="{00000000-0005-0000-0000-000039000000}"/>
    <cellStyle name="Input [yellow]" xfId="59" xr:uid="{00000000-0005-0000-0000-00003A000000}"/>
    <cellStyle name="jin" xfId="60" xr:uid="{00000000-0005-0000-0000-00003B000000}"/>
    <cellStyle name="Milliers [0]_Arabian Spec" xfId="61" xr:uid="{00000000-0005-0000-0000-00003C000000}"/>
    <cellStyle name="Milliers_Arabian Spec" xfId="62" xr:uid="{00000000-0005-0000-0000-00003D000000}"/>
    <cellStyle name="Model" xfId="63" xr:uid="{00000000-0005-0000-0000-00003E000000}"/>
    <cellStyle name="Mon?aire [0]_Arabian Spec" xfId="64" xr:uid="{00000000-0005-0000-0000-00003F000000}"/>
    <cellStyle name="Mon?aire_Arabian Spec" xfId="65" xr:uid="{00000000-0005-0000-0000-000040000000}"/>
    <cellStyle name="Normal - Style1" xfId="66" xr:uid="{00000000-0005-0000-0000-000041000000}"/>
    <cellStyle name="Normal_ SG&amp;A Bridge " xfId="67" xr:uid="{00000000-0005-0000-0000-000042000000}"/>
    <cellStyle name="Percent" xfId="68" xr:uid="{00000000-0005-0000-0000-000043000000}"/>
    <cellStyle name="Percent [2]" xfId="69" xr:uid="{00000000-0005-0000-0000-000044000000}"/>
    <cellStyle name="Standard_laroux" xfId="70" xr:uid="{00000000-0005-0000-0000-000045000000}"/>
    <cellStyle name="subhead" xfId="71" xr:uid="{00000000-0005-0000-0000-000046000000}"/>
    <cellStyle name="Total" xfId="72" xr:uid="{00000000-0005-0000-0000-000047000000}"/>
    <cellStyle name="W?rung [0]_laroux" xfId="73" xr:uid="{00000000-0005-0000-0000-000048000000}"/>
    <cellStyle name="W?rung_laroux" xfId="74" xr:uid="{00000000-0005-0000-0000-000049000000}"/>
    <cellStyle name="고정소숫점" xfId="75" xr:uid="{00000000-0005-0000-0000-00004A000000}"/>
    <cellStyle name="고정출력1" xfId="76" xr:uid="{00000000-0005-0000-0000-00004B000000}"/>
    <cellStyle name="고정출력2" xfId="77" xr:uid="{00000000-0005-0000-0000-00004C000000}"/>
    <cellStyle name="날짜" xfId="78" xr:uid="{00000000-0005-0000-0000-00004D000000}"/>
    <cellStyle name="달러" xfId="79" xr:uid="{00000000-0005-0000-0000-00004E000000}"/>
    <cellStyle name="뒤에 오는 하이퍼링크_관급전기" xfId="80" xr:uid="{00000000-0005-0000-0000-00004F000000}"/>
    <cellStyle name="똿뗦먛귟 [0.00]_PRODUCT DETAIL Q1" xfId="81" xr:uid="{00000000-0005-0000-0000-000050000000}"/>
    <cellStyle name="똿뗦먛귟_PRODUCT DETAIL Q1" xfId="82" xr:uid="{00000000-0005-0000-0000-000051000000}"/>
    <cellStyle name="믅됞 [0.00]_PRODUCT DETAIL Q1" xfId="83" xr:uid="{00000000-0005-0000-0000-000052000000}"/>
    <cellStyle name="믅됞_PRODUCT DETAIL Q1" xfId="84" xr:uid="{00000000-0005-0000-0000-000053000000}"/>
    <cellStyle name="백분율 2" xfId="85" xr:uid="{00000000-0005-0000-0000-000054000000}"/>
    <cellStyle name="뷭?_BOOKSHIP" xfId="86" xr:uid="{00000000-0005-0000-0000-000055000000}"/>
    <cellStyle name="숫자(R)" xfId="87" xr:uid="{00000000-0005-0000-0000-000056000000}"/>
    <cellStyle name="쉼표 [0] 2" xfId="88" xr:uid="{00000000-0005-0000-0000-000057000000}"/>
    <cellStyle name="쉼표 [0] 2 2" xfId="89" xr:uid="{00000000-0005-0000-0000-000058000000}"/>
    <cellStyle name="쉼표 [0] 3" xfId="90" xr:uid="{00000000-0005-0000-0000-000059000000}"/>
    <cellStyle name="쉼표 [0] 4" xfId="91" xr:uid="{00000000-0005-0000-0000-00005A000000}"/>
    <cellStyle name="쉼표 [0] 5" xfId="92" xr:uid="{00000000-0005-0000-0000-00005B000000}"/>
    <cellStyle name="스타일 1" xfId="93" xr:uid="{00000000-0005-0000-0000-00005C000000}"/>
    <cellStyle name="스타일 2" xfId="94" xr:uid="{00000000-0005-0000-0000-00005D000000}"/>
    <cellStyle name="안건회계법인" xfId="95" xr:uid="{00000000-0005-0000-0000-00005E000000}"/>
    <cellStyle name="원" xfId="96" xr:uid="{00000000-0005-0000-0000-00005F000000}"/>
    <cellStyle name="자리수" xfId="97" xr:uid="{00000000-0005-0000-0000-000060000000}"/>
    <cellStyle name="자리수0" xfId="98" xr:uid="{00000000-0005-0000-0000-000061000000}"/>
    <cellStyle name="제목[1 줄]" xfId="99" xr:uid="{00000000-0005-0000-0000-000062000000}"/>
    <cellStyle name="제목[2줄 아래]" xfId="100" xr:uid="{00000000-0005-0000-0000-000063000000}"/>
    <cellStyle name="제목[2줄 위]" xfId="101" xr:uid="{00000000-0005-0000-0000-000064000000}"/>
    <cellStyle name="제목1" xfId="102" xr:uid="{00000000-0005-0000-0000-000065000000}"/>
    <cellStyle name="좋음 2" xfId="103" xr:uid="{00000000-0005-0000-0000-000066000000}"/>
    <cellStyle name="좋음 3" xfId="104" xr:uid="{00000000-0005-0000-0000-000067000000}"/>
    <cellStyle name="좋음 4" xfId="105" xr:uid="{00000000-0005-0000-0000-000068000000}"/>
    <cellStyle name="지정되지 않음" xfId="106" xr:uid="{00000000-0005-0000-0000-000069000000}"/>
    <cellStyle name="콤마 [0]_  종  합  " xfId="107" xr:uid="{00000000-0005-0000-0000-00006A000000}"/>
    <cellStyle name="콤마_  종  합  " xfId="108" xr:uid="{00000000-0005-0000-0000-00006B000000}"/>
    <cellStyle name="퍼센트" xfId="109" xr:uid="{00000000-0005-0000-0000-00006C000000}"/>
    <cellStyle name="표준" xfId="0" builtinId="0" customBuiltin="1"/>
    <cellStyle name="표준 10 2" xfId="110" xr:uid="{00000000-0005-0000-0000-00006E000000}"/>
    <cellStyle name="표준 2" xfId="111" xr:uid="{00000000-0005-0000-0000-00006F000000}"/>
    <cellStyle name="표준 2 2" xfId="112" xr:uid="{00000000-0005-0000-0000-000070000000}"/>
    <cellStyle name="표준 2 2 2" xfId="113" xr:uid="{00000000-0005-0000-0000-000071000000}"/>
    <cellStyle name="표준 2 2 2 2" xfId="114" xr:uid="{00000000-0005-0000-0000-000072000000}"/>
    <cellStyle name="표준 2 2 2 2 2" xfId="115" xr:uid="{00000000-0005-0000-0000-000073000000}"/>
    <cellStyle name="표준 2 2 2 2 2 2" xfId="116" xr:uid="{00000000-0005-0000-0000-000074000000}"/>
    <cellStyle name="표준 2 2 2 2 2 2 2" xfId="117" xr:uid="{00000000-0005-0000-0000-000075000000}"/>
    <cellStyle name="표준 2 2 2 2 3" xfId="118" xr:uid="{00000000-0005-0000-0000-000076000000}"/>
    <cellStyle name="표준 2 2 2 3" xfId="119" xr:uid="{00000000-0005-0000-0000-000077000000}"/>
    <cellStyle name="표준 2 2 2 3 2" xfId="120" xr:uid="{00000000-0005-0000-0000-000078000000}"/>
    <cellStyle name="표준 2 2 3" xfId="121" xr:uid="{00000000-0005-0000-0000-000079000000}"/>
    <cellStyle name="표준 2 2 3 2" xfId="122" xr:uid="{00000000-0005-0000-0000-00007A000000}"/>
    <cellStyle name="표준 2 2 3 2 2" xfId="123" xr:uid="{00000000-0005-0000-0000-00007B000000}"/>
    <cellStyle name="표준 2 2 4" xfId="124" xr:uid="{00000000-0005-0000-0000-00007C000000}"/>
    <cellStyle name="표준 2 3" xfId="125" xr:uid="{00000000-0005-0000-0000-00007D000000}"/>
    <cellStyle name="표준 2 4" xfId="126" xr:uid="{00000000-0005-0000-0000-00007E000000}"/>
    <cellStyle name="표준 2_OP-PCM-TMP-E001-V1.1_규모산정(템플릿)" xfId="127" xr:uid="{00000000-0005-0000-0000-00007F000000}"/>
    <cellStyle name="표준 3" xfId="128" xr:uid="{00000000-0005-0000-0000-000080000000}"/>
    <cellStyle name="표준 3 2" xfId="129" xr:uid="{00000000-0005-0000-0000-000081000000}"/>
    <cellStyle name="표준 3 3" xfId="130" xr:uid="{00000000-0005-0000-0000-000082000000}"/>
    <cellStyle name="표준 4" xfId="141" xr:uid="{1DA136BC-325D-479E-ABFE-BB83E9D02BA9}"/>
    <cellStyle name="표준 4 2" xfId="131" xr:uid="{00000000-0005-0000-0000-000083000000}"/>
    <cellStyle name="표준 9 2" xfId="132" xr:uid="{00000000-0005-0000-0000-000084000000}"/>
    <cellStyle name="표준_가격제안서(기상DB구축)_050331" xfId="140" xr:uid="{00000000-0005-0000-0000-000085000000}"/>
    <cellStyle name="표준_국민참여_가격제안서_050601" xfId="133" xr:uid="{00000000-0005-0000-0000-000086000000}"/>
    <cellStyle name="표준_업무기능목록(박찬희)" xfId="134" xr:uid="{00000000-0005-0000-0000-000087000000}"/>
    <cellStyle name="표준_행정_건설" xfId="135" xr:uid="{00000000-0005-0000-0000-000088000000}"/>
    <cellStyle name="하이퍼링크 2" xfId="142" xr:uid="{1C7EA58E-7E0B-4B78-8ECC-8AE07872E8CC}"/>
    <cellStyle name="합계" xfId="136" xr:uid="{00000000-0005-0000-0000-000089000000}"/>
    <cellStyle name="합산" xfId="137" xr:uid="{00000000-0005-0000-0000-00008A000000}"/>
    <cellStyle name="화폐기호" xfId="138" xr:uid="{00000000-0005-0000-0000-00008B000000}"/>
    <cellStyle name="화폐기호0" xfId="139" xr:uid="{00000000-0005-0000-0000-00008C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495300</xdr:colOff>
      <xdr:row>1</xdr:row>
      <xdr:rowOff>47625</xdr:rowOff>
    </xdr:from>
    <xdr:to>
      <xdr:col>6</xdr:col>
      <xdr:colOff>29634</xdr:colOff>
      <xdr:row>6</xdr:row>
      <xdr:rowOff>85725</xdr:rowOff>
    </xdr:to>
    <xdr:sp macro="" textlink="">
      <xdr:nvSpPr>
        <xdr:cNvPr id="4" name="Rectangle 2">
          <a:extLst>
            <a:ext uri="{FF2B5EF4-FFF2-40B4-BE49-F238E27FC236}">
              <a16:creationId xmlns:a16="http://schemas.microsoft.com/office/drawing/2014/main" id="{F2685E30-24DC-478D-A53A-10B888E95239}"/>
            </a:ext>
          </a:extLst>
        </xdr:cNvPr>
        <xdr:cNvSpPr>
          <a:spLocks noChangeArrowheads="1"/>
        </xdr:cNvSpPr>
      </xdr:nvSpPr>
      <xdr:spPr bwMode="auto">
        <a:xfrm>
          <a:off x="495300" y="257175"/>
          <a:ext cx="5411259" cy="1085850"/>
        </a:xfrm>
        <a:prstGeom prst="rect">
          <a:avLst/>
        </a:prstGeom>
        <a:solidFill>
          <a:srgbClr val="FFFFFF"/>
        </a:solidFill>
        <a:ln w="12700">
          <a:solidFill>
            <a:srgbClr val="000000"/>
          </a:solidFill>
          <a:miter lim="800000"/>
          <a:headEnd/>
          <a:tailEnd/>
        </a:ln>
        <a:effectLst>
          <a:outerShdw dist="107763" dir="2700000" algn="ctr" rotWithShape="0">
            <a:srgbClr val="808080">
              <a:alpha val="50000"/>
            </a:srgbClr>
          </a:outerShdw>
        </a:effectLst>
      </xdr:spPr>
      <xdr:txBody>
        <a:bodyPr vertOverflow="clip" wrap="square" lIns="91440" tIns="45720" rIns="91440" bIns="45720" anchor="ctr" upright="1"/>
        <a:lstStyle/>
        <a:p>
          <a:pPr marL="0" marR="0" indent="0" algn="ctr" fontAlgn="base" latinLnBrk="0">
            <a:lnSpc>
              <a:spcPct val="120000"/>
            </a:lnSpc>
            <a:spcBef>
              <a:spcPts val="0"/>
            </a:spcBef>
            <a:spcAft>
              <a:spcPts val="0"/>
            </a:spcAft>
          </a:pPr>
          <a:r>
            <a:rPr lang="ko-KR" altLang="en-US" sz="1600" kern="0" spc="0">
              <a:solidFill>
                <a:srgbClr val="000000"/>
              </a:solidFill>
              <a:effectLst/>
              <a:latin typeface="HY헤드라인M" panose="02030600000101010101" pitchFamily="18" charset="-127"/>
              <a:ea typeface="HY헤드라인M" panose="02030600000101010101" pitchFamily="18" charset="-127"/>
            </a:rPr>
            <a:t>「</a:t>
          </a:r>
          <a:r>
            <a:rPr lang="en-US" altLang="ko-KR" sz="1600" kern="0" spc="0">
              <a:solidFill>
                <a:srgbClr val="000000"/>
              </a:solidFill>
              <a:effectLst/>
              <a:latin typeface="HY헤드라인M" panose="02030600000101010101" pitchFamily="18" charset="-127"/>
              <a:ea typeface="HY헤드라인M" panose="02030600000101010101" pitchFamily="18" charset="-127"/>
            </a:rPr>
            <a:t>2022</a:t>
          </a:r>
          <a:r>
            <a:rPr lang="ko-KR" altLang="en-US" sz="1600" kern="0" spc="0">
              <a:solidFill>
                <a:srgbClr val="000000"/>
              </a:solidFill>
              <a:effectLst/>
              <a:latin typeface="HY헤드라인M" panose="02030600000101010101" pitchFamily="18" charset="-127"/>
              <a:ea typeface="HY헤드라인M" panose="02030600000101010101" pitchFamily="18" charset="-127"/>
            </a:rPr>
            <a:t>년 개인정보 영향평가 사업 대가 산출」</a:t>
          </a:r>
          <a:endParaRPr lang="en-US" altLang="ko-KR" sz="1600" kern="0" spc="0">
            <a:solidFill>
              <a:srgbClr val="000000"/>
            </a:solidFill>
            <a:effectLst/>
            <a:latin typeface="HY헤드라인M" panose="02030600000101010101" pitchFamily="18" charset="-127"/>
            <a:ea typeface="HY헤드라인M" panose="02030600000101010101" pitchFamily="18" charset="-127"/>
          </a:endParaRPr>
        </a:p>
        <a:p>
          <a:pPr marL="0" marR="0" indent="0" algn="ctr" fontAlgn="base" latinLnBrk="0">
            <a:lnSpc>
              <a:spcPct val="120000"/>
            </a:lnSpc>
            <a:spcBef>
              <a:spcPts val="0"/>
            </a:spcBef>
            <a:spcAft>
              <a:spcPts val="0"/>
            </a:spcAft>
          </a:pPr>
          <a:endParaRPr lang="en-US" altLang="ko-KR" sz="500" kern="0" spc="0">
            <a:solidFill>
              <a:srgbClr val="000000"/>
            </a:solidFill>
            <a:effectLst/>
            <a:latin typeface="HY헤드라인M" panose="02030600000101010101" pitchFamily="18" charset="-127"/>
            <a:ea typeface="HY헤드라인M" panose="02030600000101010101" pitchFamily="18" charset="-127"/>
          </a:endParaRPr>
        </a:p>
        <a:p>
          <a:pPr marL="0" marR="0" indent="0" algn="ctr" fontAlgn="base" latinLnBrk="0">
            <a:lnSpc>
              <a:spcPct val="120000"/>
            </a:lnSpc>
            <a:spcBef>
              <a:spcPts val="0"/>
            </a:spcBef>
            <a:spcAft>
              <a:spcPts val="0"/>
            </a:spcAft>
          </a:pPr>
          <a:r>
            <a:rPr lang="ko-KR" altLang="en-US" sz="2400" kern="0" spc="0" baseline="0">
              <a:solidFill>
                <a:srgbClr val="000000"/>
              </a:solidFill>
              <a:effectLst/>
              <a:latin typeface="HY헤드라인M" panose="02030600000101010101" pitchFamily="18" charset="-127"/>
              <a:ea typeface="HY헤드라인M" panose="02030600000101010101" pitchFamily="18" charset="-127"/>
            </a:rPr>
            <a:t>컨설팅 업무량 방식</a:t>
          </a:r>
          <a:endParaRPr lang="ko-KR" altLang="en-US" sz="2800" kern="0" spc="-20">
            <a:solidFill>
              <a:srgbClr val="000000"/>
            </a:solidFill>
            <a:effectLst/>
            <a:latin typeface="HY헤드라인M" panose="02030600000101010101" pitchFamily="18" charset="-127"/>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60955-38F9-4E0D-A0C5-DB88887C0FC1}">
  <sheetPr>
    <tabColor rgb="FFD3EBFF"/>
    <pageSetUpPr fitToPage="1"/>
  </sheetPr>
  <dimension ref="A1:G39"/>
  <sheetViews>
    <sheetView showGridLines="0" tabSelected="1" view="pageBreakPreview" zoomScale="85" zoomScaleNormal="100" zoomScaleSheetLayoutView="85" workbookViewId="0">
      <selection activeCell="K15" sqref="K15:K16"/>
    </sheetView>
  </sheetViews>
  <sheetFormatPr defaultRowHeight="16.5"/>
  <cols>
    <col min="1" max="1" width="9" style="22"/>
    <col min="2" max="3" width="5.625" style="22" customWidth="1"/>
    <col min="4" max="4" width="20.625" style="22" customWidth="1"/>
    <col min="5" max="5" width="40.875" style="22" customWidth="1"/>
    <col min="6" max="6" width="5.625" style="22" customWidth="1"/>
    <col min="7" max="16384" width="9" style="22"/>
  </cols>
  <sheetData>
    <row r="1" spans="1:7" ht="16.5" customHeight="1">
      <c r="A1" s="19"/>
      <c r="B1" s="20"/>
      <c r="C1" s="20"/>
      <c r="D1" s="20"/>
      <c r="E1" s="20"/>
      <c r="F1" s="20"/>
      <c r="G1" s="21"/>
    </row>
    <row r="2" spans="1:7" ht="16.5" customHeight="1">
      <c r="A2" s="23"/>
      <c r="G2" s="24"/>
    </row>
    <row r="3" spans="1:7" ht="16.5" customHeight="1">
      <c r="A3" s="23"/>
      <c r="G3" s="24"/>
    </row>
    <row r="4" spans="1:7" ht="16.5" customHeight="1">
      <c r="A4" s="23"/>
      <c r="G4" s="24"/>
    </row>
    <row r="5" spans="1:7" ht="16.5" customHeight="1">
      <c r="A5" s="23"/>
      <c r="G5" s="24"/>
    </row>
    <row r="6" spans="1:7" ht="16.5" customHeight="1">
      <c r="A6" s="23"/>
      <c r="G6" s="24"/>
    </row>
    <row r="7" spans="1:7" ht="16.5" customHeight="1">
      <c r="A7" s="23"/>
      <c r="G7" s="24"/>
    </row>
    <row r="8" spans="1:7" ht="16.5" customHeight="1">
      <c r="A8" s="23"/>
      <c r="G8" s="24"/>
    </row>
    <row r="9" spans="1:7" ht="16.5" customHeight="1">
      <c r="A9" s="23"/>
      <c r="C9" s="25"/>
      <c r="G9" s="24"/>
    </row>
    <row r="10" spans="1:7" ht="16.5" customHeight="1">
      <c r="A10" s="23"/>
      <c r="C10" s="26" t="s">
        <v>80</v>
      </c>
      <c r="D10" s="27" t="s">
        <v>84</v>
      </c>
      <c r="E10" s="28" t="s">
        <v>85</v>
      </c>
      <c r="F10" s="29"/>
      <c r="G10" s="24"/>
    </row>
    <row r="11" spans="1:7" ht="16.5" customHeight="1">
      <c r="A11" s="23"/>
      <c r="C11" s="63" t="s">
        <v>91</v>
      </c>
      <c r="D11" s="63" t="s">
        <v>95</v>
      </c>
      <c r="E11" s="65" t="s">
        <v>94</v>
      </c>
      <c r="F11" s="29"/>
      <c r="G11" s="24"/>
    </row>
    <row r="12" spans="1:7" ht="16.5" customHeight="1">
      <c r="A12" s="23"/>
      <c r="C12" s="64"/>
      <c r="D12" s="64"/>
      <c r="E12" s="66"/>
      <c r="F12" s="29"/>
      <c r="G12" s="24"/>
    </row>
    <row r="13" spans="1:7" ht="16.5" customHeight="1">
      <c r="A13" s="23"/>
      <c r="C13" s="64"/>
      <c r="D13" s="64"/>
      <c r="E13" s="66"/>
      <c r="F13" s="29"/>
      <c r="G13" s="24"/>
    </row>
    <row r="14" spans="1:7" ht="16.5" customHeight="1">
      <c r="A14" s="23"/>
      <c r="C14" s="64"/>
      <c r="D14" s="64"/>
      <c r="E14" s="66"/>
      <c r="F14" s="29"/>
      <c r="G14" s="24"/>
    </row>
    <row r="15" spans="1:7" ht="16.5" customHeight="1">
      <c r="A15" s="23"/>
      <c r="C15" s="47">
        <v>1</v>
      </c>
      <c r="D15" s="48" t="s">
        <v>81</v>
      </c>
      <c r="E15" s="43"/>
      <c r="F15" s="30"/>
      <c r="G15" s="24"/>
    </row>
    <row r="16" spans="1:7" ht="16.5" customHeight="1">
      <c r="A16" s="23"/>
      <c r="C16" s="47"/>
      <c r="D16" s="53"/>
      <c r="E16" s="44"/>
      <c r="F16" s="30"/>
      <c r="G16" s="24"/>
    </row>
    <row r="17" spans="1:7" ht="16.5" customHeight="1">
      <c r="A17" s="23"/>
      <c r="C17" s="47">
        <v>2</v>
      </c>
      <c r="D17" s="48" t="s">
        <v>82</v>
      </c>
      <c r="E17" s="43"/>
      <c r="F17" s="30"/>
      <c r="G17" s="24"/>
    </row>
    <row r="18" spans="1:7" ht="16.5" customHeight="1">
      <c r="A18" s="23"/>
      <c r="C18" s="47"/>
      <c r="D18" s="53"/>
      <c r="E18" s="44"/>
      <c r="F18" s="30"/>
      <c r="G18" s="24"/>
    </row>
    <row r="19" spans="1:7" ht="16.5" customHeight="1">
      <c r="A19" s="23"/>
      <c r="C19" s="47">
        <v>3</v>
      </c>
      <c r="D19" s="48" t="s">
        <v>83</v>
      </c>
      <c r="E19" s="43"/>
      <c r="F19" s="30"/>
      <c r="G19" s="24"/>
    </row>
    <row r="20" spans="1:7" ht="16.5" customHeight="1">
      <c r="A20" s="23"/>
      <c r="C20" s="47"/>
      <c r="D20" s="53"/>
      <c r="E20" s="44"/>
      <c r="F20" s="30"/>
      <c r="G20" s="24"/>
    </row>
    <row r="21" spans="1:7" ht="16.5" customHeight="1">
      <c r="A21" s="23"/>
      <c r="C21" s="47">
        <v>4</v>
      </c>
      <c r="D21" s="48" t="s">
        <v>96</v>
      </c>
      <c r="E21" s="43"/>
      <c r="F21" s="30"/>
      <c r="G21" s="24"/>
    </row>
    <row r="22" spans="1:7" ht="16.5" customHeight="1">
      <c r="A22" s="23"/>
      <c r="C22" s="47"/>
      <c r="D22" s="49"/>
      <c r="E22" s="45"/>
      <c r="F22" s="30"/>
      <c r="G22" s="24"/>
    </row>
    <row r="23" spans="1:7" ht="16.5" customHeight="1">
      <c r="A23" s="23"/>
      <c r="C23" s="31"/>
      <c r="D23" s="32"/>
      <c r="E23" s="30"/>
      <c r="F23" s="30"/>
      <c r="G23" s="24"/>
    </row>
    <row r="24" spans="1:7" ht="16.5" customHeight="1">
      <c r="A24" s="23"/>
      <c r="C24" s="31"/>
      <c r="D24" s="32"/>
      <c r="E24" s="30"/>
      <c r="F24" s="30"/>
      <c r="G24" s="24"/>
    </row>
    <row r="25" spans="1:7" ht="16.5" customHeight="1">
      <c r="A25" s="23"/>
      <c r="C25" s="46" t="s">
        <v>89</v>
      </c>
      <c r="D25" s="41"/>
      <c r="E25" s="42"/>
      <c r="F25" s="30"/>
      <c r="G25" s="24"/>
    </row>
    <row r="26" spans="1:7" ht="16.5" customHeight="1">
      <c r="A26" s="23"/>
      <c r="C26" s="50" t="e">
        <f>'세부 산출식'!D54</f>
        <v>#N/A</v>
      </c>
      <c r="D26" s="51"/>
      <c r="E26" s="52"/>
      <c r="F26" s="30"/>
      <c r="G26" s="24"/>
    </row>
    <row r="27" spans="1:7" ht="16.5" customHeight="1">
      <c r="A27" s="23"/>
      <c r="C27" s="38"/>
      <c r="D27" s="38"/>
      <c r="E27" s="38"/>
      <c r="F27" s="30"/>
      <c r="G27" s="24"/>
    </row>
    <row r="28" spans="1:7" ht="16.5" customHeight="1">
      <c r="A28" s="23"/>
      <c r="C28" s="46" t="s">
        <v>92</v>
      </c>
      <c r="D28" s="41"/>
      <c r="E28" s="42"/>
      <c r="F28" s="30"/>
      <c r="G28" s="24"/>
    </row>
    <row r="29" spans="1:7" ht="16.5" customHeight="1">
      <c r="A29" s="23"/>
      <c r="C29" s="50" t="e">
        <f>C26*0.1</f>
        <v>#N/A</v>
      </c>
      <c r="D29" s="51"/>
      <c r="E29" s="52"/>
      <c r="F29" s="30"/>
      <c r="G29" s="24"/>
    </row>
    <row r="30" spans="1:7" ht="16.5" customHeight="1">
      <c r="A30" s="23"/>
      <c r="C30" s="38"/>
      <c r="D30" s="38"/>
      <c r="E30" s="38"/>
      <c r="F30" s="30"/>
      <c r="G30" s="24"/>
    </row>
    <row r="31" spans="1:7" ht="16.5" customHeight="1">
      <c r="A31" s="23"/>
      <c r="C31" s="46" t="s">
        <v>90</v>
      </c>
      <c r="D31" s="41"/>
      <c r="E31" s="42"/>
      <c r="F31" s="30"/>
      <c r="G31" s="24"/>
    </row>
    <row r="32" spans="1:7" ht="16.5" customHeight="1">
      <c r="A32" s="23"/>
      <c r="C32" s="54" t="e">
        <f>C26+C29</f>
        <v>#N/A</v>
      </c>
      <c r="D32" s="55"/>
      <c r="E32" s="56"/>
      <c r="F32" s="30"/>
      <c r="G32" s="24"/>
    </row>
    <row r="33" spans="1:7" ht="16.5" customHeight="1">
      <c r="A33" s="23"/>
      <c r="C33" s="57"/>
      <c r="D33" s="58"/>
      <c r="E33" s="59"/>
      <c r="F33" s="30"/>
      <c r="G33" s="24"/>
    </row>
    <row r="34" spans="1:7" ht="16.5" customHeight="1">
      <c r="A34" s="23"/>
      <c r="C34" s="60"/>
      <c r="D34" s="61"/>
      <c r="E34" s="62"/>
      <c r="F34" s="30"/>
      <c r="G34" s="24"/>
    </row>
    <row r="35" spans="1:7" ht="16.5" customHeight="1">
      <c r="A35" s="23"/>
      <c r="C35" s="31"/>
      <c r="D35" s="32"/>
      <c r="E35" s="30"/>
      <c r="F35" s="30"/>
      <c r="G35" s="24"/>
    </row>
    <row r="36" spans="1:7" ht="16.5" customHeight="1">
      <c r="A36" s="23"/>
      <c r="C36" s="40" t="s">
        <v>93</v>
      </c>
      <c r="D36" s="41"/>
      <c r="E36" s="42"/>
      <c r="F36" s="30"/>
      <c r="G36" s="24"/>
    </row>
    <row r="37" spans="1:7" ht="16.5" customHeight="1" thickBot="1">
      <c r="A37" s="33"/>
      <c r="B37" s="34"/>
      <c r="C37" s="34"/>
      <c r="D37" s="34"/>
      <c r="E37" s="34"/>
      <c r="F37" s="34"/>
      <c r="G37" s="35"/>
    </row>
    <row r="39" spans="1:7" ht="16.5" customHeight="1"/>
  </sheetData>
  <mergeCells count="22">
    <mergeCell ref="C11:C14"/>
    <mergeCell ref="D11:D14"/>
    <mergeCell ref="E11:E14"/>
    <mergeCell ref="C28:E28"/>
    <mergeCell ref="C29:E29"/>
    <mergeCell ref="C15:C16"/>
    <mergeCell ref="D15:D16"/>
    <mergeCell ref="E15:E16"/>
    <mergeCell ref="C36:E36"/>
    <mergeCell ref="E17:E18"/>
    <mergeCell ref="E19:E20"/>
    <mergeCell ref="E21:E22"/>
    <mergeCell ref="C31:E31"/>
    <mergeCell ref="C21:C22"/>
    <mergeCell ref="D21:D22"/>
    <mergeCell ref="C25:E25"/>
    <mergeCell ref="C26:E26"/>
    <mergeCell ref="C17:C18"/>
    <mergeCell ref="D17:D18"/>
    <mergeCell ref="C19:C20"/>
    <mergeCell ref="D19:D20"/>
    <mergeCell ref="C32:E34"/>
  </mergeCells>
  <phoneticPr fontId="2" type="noConversion"/>
  <printOptions horizontalCentered="1" verticalCentered="1"/>
  <pageMargins left="0.70866141732283472" right="0.70866141732283472" top="0.74803149606299213" bottom="0.74803149606299213" header="0.31496062992125984" footer="0.31496062992125984"/>
  <pageSetup paperSize="9" scale="79" pageOrder="overThenDown" orientation="landscape" verticalDpi="30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CA98293-66F4-4043-9442-C4E539D1654B}">
          <x14:formula1>
            <xm:f>'세부 산출식'!$J$6:$J$11</xm:f>
          </x14:formula1>
          <xm:sqref>E17:E18</xm:sqref>
        </x14:dataValidation>
        <x14:dataValidation type="list" allowBlank="1" showInputMessage="1" showErrorMessage="1" xr:uid="{F8FDF9B5-62C7-4B43-B00F-7176326BCF9D}">
          <x14:formula1>
            <xm:f>'세부 산출식'!$J$13:$J$22</xm:f>
          </x14:formula1>
          <xm:sqref>E19:E20</xm:sqref>
        </x14:dataValidation>
        <x14:dataValidation type="list" allowBlank="1" showInputMessage="1" showErrorMessage="1" xr:uid="{94384B77-35BB-4136-A897-96E5CBEC6D13}">
          <x14:formula1>
            <xm:f>'세부 산출식'!$J$2:$J$5</xm:f>
          </x14:formula1>
          <xm:sqref>E15:E16</xm:sqref>
        </x14:dataValidation>
        <x14:dataValidation type="list" allowBlank="1" showInputMessage="1" showErrorMessage="1" xr:uid="{6A7C1186-DF28-465B-9802-ABCEA73A1411}">
          <x14:formula1>
            <xm:f>'세부 산출식'!$J$24:$J$27</xm:f>
          </x14:formula1>
          <xm:sqref>E21:E22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91588-C747-4FDC-A25E-AC31A30EBBC2}">
  <dimension ref="B1:N56"/>
  <sheetViews>
    <sheetView showGridLines="0" topLeftCell="A15" zoomScale="90" zoomScaleNormal="90" workbookViewId="0">
      <selection activeCell="U15" sqref="U15"/>
    </sheetView>
  </sheetViews>
  <sheetFormatPr defaultRowHeight="13.5"/>
  <cols>
    <col min="1" max="1" width="2" customWidth="1"/>
    <col min="2" max="2" width="11.625" customWidth="1"/>
    <col min="3" max="3" width="22.25" customWidth="1"/>
    <col min="4" max="4" width="26.375" customWidth="1"/>
    <col min="5" max="5" width="15.75" customWidth="1"/>
    <col min="6" max="6" width="9.875" bestFit="1" customWidth="1"/>
    <col min="7" max="7" width="13.875" bestFit="1" customWidth="1"/>
    <col min="9" max="9" width="11.625" hidden="1" customWidth="1"/>
    <col min="10" max="10" width="41.625" hidden="1" customWidth="1"/>
    <col min="11" max="14" width="9" hidden="1" customWidth="1"/>
  </cols>
  <sheetData>
    <row r="1" spans="2:13" ht="26.25" customHeight="1">
      <c r="B1" s="103" t="s">
        <v>45</v>
      </c>
      <c r="C1" s="104"/>
      <c r="D1" s="104"/>
      <c r="E1" s="104"/>
      <c r="F1" s="104"/>
      <c r="G1" s="105"/>
      <c r="J1" t="s">
        <v>36</v>
      </c>
      <c r="K1" t="s">
        <v>37</v>
      </c>
    </row>
    <row r="2" spans="2:13" ht="16.5">
      <c r="B2" s="106"/>
      <c r="C2" s="107"/>
      <c r="D2" s="107"/>
      <c r="E2" s="107"/>
      <c r="F2" s="107"/>
      <c r="G2" s="108"/>
      <c r="J2" t="s">
        <v>39</v>
      </c>
      <c r="K2" s="9">
        <v>1</v>
      </c>
    </row>
    <row r="3" spans="2:13" ht="16.5">
      <c r="B3" s="81" t="s">
        <v>46</v>
      </c>
      <c r="C3" s="82"/>
      <c r="D3" s="82"/>
      <c r="E3" s="82"/>
      <c r="F3" s="82"/>
      <c r="G3" s="111"/>
      <c r="J3" t="s">
        <v>40</v>
      </c>
      <c r="K3" s="9">
        <v>1.2</v>
      </c>
    </row>
    <row r="4" spans="2:13" ht="16.5" customHeight="1">
      <c r="B4" s="109" t="s">
        <v>8</v>
      </c>
      <c r="C4" s="109"/>
      <c r="D4" s="112"/>
      <c r="E4" s="113"/>
      <c r="F4" s="113"/>
      <c r="G4" s="114"/>
      <c r="J4" t="s">
        <v>87</v>
      </c>
      <c r="K4" s="6">
        <v>0.8</v>
      </c>
    </row>
    <row r="5" spans="2:13" ht="32.25" customHeight="1">
      <c r="B5" s="4" t="s">
        <v>1</v>
      </c>
      <c r="C5" s="4" t="s">
        <v>2</v>
      </c>
      <c r="D5" s="112" t="s">
        <v>47</v>
      </c>
      <c r="E5" s="114"/>
      <c r="F5" s="4" t="s">
        <v>48</v>
      </c>
      <c r="G5" s="4" t="s">
        <v>49</v>
      </c>
      <c r="J5" t="s">
        <v>88</v>
      </c>
      <c r="K5" s="37">
        <v>1</v>
      </c>
    </row>
    <row r="6" spans="2:13" ht="16.5" customHeight="1">
      <c r="B6" s="134" t="s">
        <v>30</v>
      </c>
      <c r="C6" s="7" t="s">
        <v>12</v>
      </c>
      <c r="D6" s="101">
        <v>0.4</v>
      </c>
      <c r="E6" s="102"/>
      <c r="F6" s="17" t="s">
        <v>77</v>
      </c>
      <c r="G6" s="8">
        <f>(IF(F6="O",1,0))*D6</f>
        <v>0.4</v>
      </c>
      <c r="J6" s="10" t="s">
        <v>52</v>
      </c>
      <c r="K6" s="12">
        <v>0.8</v>
      </c>
    </row>
    <row r="7" spans="2:13" ht="16.5" customHeight="1">
      <c r="B7" s="134"/>
      <c r="C7" s="7" t="s">
        <v>13</v>
      </c>
      <c r="D7" s="101">
        <v>0.2</v>
      </c>
      <c r="E7" s="102"/>
      <c r="F7" s="17" t="s">
        <v>77</v>
      </c>
      <c r="G7" s="8">
        <f t="shared" ref="G7:G23" si="0">(IF(F7="O",1,0))*D7</f>
        <v>0.2</v>
      </c>
      <c r="J7" s="10" t="s">
        <v>53</v>
      </c>
      <c r="K7" s="12">
        <v>1</v>
      </c>
    </row>
    <row r="8" spans="2:13" ht="16.5" customHeight="1">
      <c r="B8" s="134" t="s">
        <v>31</v>
      </c>
      <c r="C8" s="7" t="s">
        <v>14</v>
      </c>
      <c r="D8" s="101">
        <v>0.4</v>
      </c>
      <c r="E8" s="102"/>
      <c r="F8" s="17" t="s">
        <v>77</v>
      </c>
      <c r="G8" s="8">
        <f t="shared" si="0"/>
        <v>0.4</v>
      </c>
      <c r="J8" s="10" t="s">
        <v>54</v>
      </c>
      <c r="K8" s="12">
        <v>1.2</v>
      </c>
    </row>
    <row r="9" spans="2:13" ht="16.5">
      <c r="B9" s="134"/>
      <c r="C9" s="7" t="s">
        <v>15</v>
      </c>
      <c r="D9" s="101">
        <v>0.4</v>
      </c>
      <c r="E9" s="102"/>
      <c r="F9" s="17" t="s">
        <v>77</v>
      </c>
      <c r="G9" s="8">
        <f t="shared" si="0"/>
        <v>0.4</v>
      </c>
      <c r="J9" s="10" t="s">
        <v>55</v>
      </c>
      <c r="K9" s="12">
        <v>1.4</v>
      </c>
    </row>
    <row r="10" spans="2:13" ht="16.5">
      <c r="B10" s="134"/>
      <c r="C10" s="7" t="s">
        <v>16</v>
      </c>
      <c r="D10" s="101">
        <v>0.6</v>
      </c>
      <c r="E10" s="102"/>
      <c r="F10" s="17" t="s">
        <v>77</v>
      </c>
      <c r="G10" s="8">
        <f t="shared" si="0"/>
        <v>0.6</v>
      </c>
      <c r="J10" s="10" t="s">
        <v>56</v>
      </c>
      <c r="K10" s="12">
        <v>1.6</v>
      </c>
    </row>
    <row r="11" spans="2:13" ht="16.5" customHeight="1">
      <c r="B11" s="134" t="s">
        <v>32</v>
      </c>
      <c r="C11" s="7" t="s">
        <v>17</v>
      </c>
      <c r="D11" s="101">
        <v>0.8</v>
      </c>
      <c r="E11" s="102"/>
      <c r="F11" s="17" t="s">
        <v>77</v>
      </c>
      <c r="G11" s="8">
        <f t="shared" si="0"/>
        <v>0.8</v>
      </c>
      <c r="J11" s="10" t="s">
        <v>57</v>
      </c>
      <c r="K11" s="12">
        <v>1.8</v>
      </c>
    </row>
    <row r="12" spans="2:13" ht="16.5" customHeight="1">
      <c r="B12" s="134"/>
      <c r="C12" s="7" t="s">
        <v>18</v>
      </c>
      <c r="D12" s="101">
        <v>0.6</v>
      </c>
      <c r="E12" s="102"/>
      <c r="F12" s="17" t="s">
        <v>77</v>
      </c>
      <c r="G12" s="8">
        <f t="shared" si="0"/>
        <v>0.6</v>
      </c>
    </row>
    <row r="13" spans="2:13" ht="16.5" customHeight="1">
      <c r="B13" s="134"/>
      <c r="C13" s="7" t="s">
        <v>19</v>
      </c>
      <c r="D13" s="101">
        <v>0.8</v>
      </c>
      <c r="E13" s="102"/>
      <c r="F13" s="17" t="s">
        <v>77</v>
      </c>
      <c r="G13" s="8">
        <f t="shared" si="0"/>
        <v>0.8</v>
      </c>
      <c r="J13" s="10" t="s">
        <v>62</v>
      </c>
      <c r="K13" s="12">
        <v>1</v>
      </c>
      <c r="L13">
        <v>1</v>
      </c>
    </row>
    <row r="14" spans="2:13" ht="16.5" customHeight="1">
      <c r="B14" s="134"/>
      <c r="C14" s="7" t="s">
        <v>20</v>
      </c>
      <c r="D14" s="101">
        <v>0.4</v>
      </c>
      <c r="E14" s="102"/>
      <c r="F14" s="17" t="s">
        <v>77</v>
      </c>
      <c r="G14" s="8">
        <f t="shared" si="0"/>
        <v>0.4</v>
      </c>
      <c r="J14" s="10" t="s">
        <v>65</v>
      </c>
      <c r="K14" s="12">
        <v>2</v>
      </c>
      <c r="M14">
        <f>K14*0.7</f>
        <v>1.4</v>
      </c>
    </row>
    <row r="15" spans="2:13" ht="16.5" customHeight="1">
      <c r="B15" s="134" t="s">
        <v>33</v>
      </c>
      <c r="C15" s="7" t="s">
        <v>21</v>
      </c>
      <c r="D15" s="101">
        <v>0.8</v>
      </c>
      <c r="E15" s="102"/>
      <c r="F15" s="17" t="s">
        <v>77</v>
      </c>
      <c r="G15" s="8">
        <f t="shared" si="0"/>
        <v>0.8</v>
      </c>
      <c r="J15" s="10" t="s">
        <v>66</v>
      </c>
      <c r="K15" s="12">
        <v>3</v>
      </c>
      <c r="M15">
        <f t="shared" ref="M15:M22" si="1">K15*0.7</f>
        <v>2.0999999999999996</v>
      </c>
    </row>
    <row r="16" spans="2:13" ht="16.5" customHeight="1">
      <c r="B16" s="134"/>
      <c r="C16" s="7" t="s">
        <v>22</v>
      </c>
      <c r="D16" s="101">
        <v>1.2</v>
      </c>
      <c r="E16" s="102"/>
      <c r="F16" s="17" t="s">
        <v>77</v>
      </c>
      <c r="G16" s="8">
        <f t="shared" si="0"/>
        <v>1.2</v>
      </c>
      <c r="J16" s="10" t="s">
        <v>67</v>
      </c>
      <c r="K16" s="12">
        <v>4</v>
      </c>
      <c r="M16">
        <f t="shared" si="1"/>
        <v>2.8</v>
      </c>
    </row>
    <row r="17" spans="2:13" ht="16.5" customHeight="1">
      <c r="B17" s="134"/>
      <c r="C17" s="7" t="s">
        <v>23</v>
      </c>
      <c r="D17" s="101">
        <v>0.6</v>
      </c>
      <c r="E17" s="102"/>
      <c r="F17" s="17" t="s">
        <v>77</v>
      </c>
      <c r="G17" s="8">
        <f t="shared" si="0"/>
        <v>0.6</v>
      </c>
      <c r="J17" s="10" t="s">
        <v>68</v>
      </c>
      <c r="K17" s="12">
        <v>5</v>
      </c>
      <c r="M17">
        <f t="shared" si="1"/>
        <v>3.5</v>
      </c>
    </row>
    <row r="18" spans="2:13" ht="16.5" customHeight="1">
      <c r="B18" s="134"/>
      <c r="C18" s="7" t="s">
        <v>24</v>
      </c>
      <c r="D18" s="101">
        <v>0.4</v>
      </c>
      <c r="E18" s="102"/>
      <c r="F18" s="17" t="s">
        <v>77</v>
      </c>
      <c r="G18" s="8">
        <f t="shared" si="0"/>
        <v>0.4</v>
      </c>
      <c r="J18" s="10" t="s">
        <v>69</v>
      </c>
      <c r="K18" s="12">
        <v>6</v>
      </c>
      <c r="M18">
        <f t="shared" si="1"/>
        <v>4.1999999999999993</v>
      </c>
    </row>
    <row r="19" spans="2:13" ht="16.5" customHeight="1">
      <c r="B19" s="134" t="s">
        <v>34</v>
      </c>
      <c r="C19" s="7" t="s">
        <v>25</v>
      </c>
      <c r="D19" s="101">
        <v>0.4</v>
      </c>
      <c r="E19" s="102"/>
      <c r="F19" s="17" t="s">
        <v>77</v>
      </c>
      <c r="G19" s="8">
        <f t="shared" si="0"/>
        <v>0.4</v>
      </c>
      <c r="J19" s="10" t="s">
        <v>122</v>
      </c>
      <c r="K19" s="12">
        <v>7</v>
      </c>
      <c r="M19">
        <f>K19*0.7</f>
        <v>4.8999999999999995</v>
      </c>
    </row>
    <row r="20" spans="2:13" ht="16.5" customHeight="1">
      <c r="B20" s="134"/>
      <c r="C20" s="7" t="s">
        <v>26</v>
      </c>
      <c r="D20" s="101">
        <v>0.6</v>
      </c>
      <c r="E20" s="102"/>
      <c r="F20" s="17" t="s">
        <v>77</v>
      </c>
      <c r="G20" s="8">
        <f t="shared" si="0"/>
        <v>0.6</v>
      </c>
      <c r="J20" s="10" t="s">
        <v>123</v>
      </c>
      <c r="K20" s="12">
        <v>8</v>
      </c>
      <c r="M20">
        <f t="shared" si="1"/>
        <v>5.6</v>
      </c>
    </row>
    <row r="21" spans="2:13" ht="16.5" customHeight="1">
      <c r="B21" s="134" t="s">
        <v>35</v>
      </c>
      <c r="C21" s="7" t="s">
        <v>27</v>
      </c>
      <c r="D21" s="101">
        <v>0.8</v>
      </c>
      <c r="E21" s="102"/>
      <c r="F21" s="17" t="s">
        <v>77</v>
      </c>
      <c r="G21" s="8">
        <f t="shared" si="0"/>
        <v>0.8</v>
      </c>
      <c r="J21" s="10" t="s">
        <v>124</v>
      </c>
      <c r="K21" s="12">
        <v>9</v>
      </c>
      <c r="M21">
        <f t="shared" si="1"/>
        <v>6.3</v>
      </c>
    </row>
    <row r="22" spans="2:13" ht="16.5" customHeight="1">
      <c r="B22" s="134"/>
      <c r="C22" s="7" t="s">
        <v>28</v>
      </c>
      <c r="D22" s="101">
        <v>0.4</v>
      </c>
      <c r="E22" s="102"/>
      <c r="F22" s="17" t="s">
        <v>77</v>
      </c>
      <c r="G22" s="8">
        <f t="shared" si="0"/>
        <v>0.4</v>
      </c>
      <c r="J22" s="10" t="s">
        <v>125</v>
      </c>
      <c r="K22" s="12">
        <v>10</v>
      </c>
      <c r="M22">
        <f t="shared" si="1"/>
        <v>7</v>
      </c>
    </row>
    <row r="23" spans="2:13" ht="16.5" customHeight="1">
      <c r="B23" s="1" t="s">
        <v>3</v>
      </c>
      <c r="C23" s="7" t="s">
        <v>29</v>
      </c>
      <c r="D23" s="101">
        <v>0.2</v>
      </c>
      <c r="E23" s="102"/>
      <c r="F23" s="17" t="s">
        <v>77</v>
      </c>
      <c r="G23" s="8">
        <f t="shared" si="0"/>
        <v>0.2</v>
      </c>
    </row>
    <row r="24" spans="2:13" ht="16.5">
      <c r="B24" s="100" t="s">
        <v>9</v>
      </c>
      <c r="C24" s="100"/>
      <c r="D24" s="98">
        <f>SUM(D6:D23)</f>
        <v>10</v>
      </c>
      <c r="E24" s="99"/>
      <c r="F24" s="16"/>
      <c r="G24" s="11">
        <f>SUM(G6:G23)</f>
        <v>10</v>
      </c>
      <c r="J24" s="10" t="s">
        <v>73</v>
      </c>
      <c r="K24" s="12">
        <v>0.8</v>
      </c>
    </row>
    <row r="25" spans="2:13" ht="16.5" customHeight="1">
      <c r="B25" s="144" t="s">
        <v>50</v>
      </c>
      <c r="C25" s="145"/>
      <c r="D25" s="145"/>
      <c r="E25" s="145"/>
      <c r="F25" s="146"/>
      <c r="G25" s="91">
        <f>G24</f>
        <v>10</v>
      </c>
      <c r="J25" s="10" t="s">
        <v>74</v>
      </c>
      <c r="K25" s="12">
        <v>0.8</v>
      </c>
    </row>
    <row r="26" spans="2:13" ht="16.5" customHeight="1">
      <c r="B26" s="147"/>
      <c r="C26" s="148"/>
      <c r="D26" s="148"/>
      <c r="E26" s="148"/>
      <c r="F26" s="149"/>
      <c r="G26" s="92"/>
      <c r="J26" s="10" t="s">
        <v>75</v>
      </c>
      <c r="K26" s="12">
        <v>0.7</v>
      </c>
    </row>
    <row r="27" spans="2:13" ht="16.5" customHeight="1">
      <c r="B27" s="93"/>
      <c r="C27" s="94"/>
      <c r="D27" s="94"/>
      <c r="E27" s="94"/>
      <c r="F27" s="97" t="s">
        <v>51</v>
      </c>
      <c r="G27" s="97"/>
      <c r="J27" s="10" t="s">
        <v>76</v>
      </c>
      <c r="K27" s="12">
        <v>1</v>
      </c>
    </row>
    <row r="28" spans="2:13" ht="16.5" customHeight="1">
      <c r="B28" s="95"/>
      <c r="C28" s="96"/>
      <c r="D28" s="96"/>
      <c r="E28" s="96"/>
      <c r="F28" s="97"/>
      <c r="G28" s="97"/>
    </row>
    <row r="29" spans="2:13" ht="38.25" customHeight="1">
      <c r="B29" s="110" t="s">
        <v>38</v>
      </c>
      <c r="C29" s="110"/>
      <c r="D29" s="115">
        <f>'산출 계산기'!E15</f>
        <v>0</v>
      </c>
      <c r="E29" s="116"/>
      <c r="F29" s="89" t="e">
        <f>VLOOKUP(D29,$J$2:$K$5,2,FALSE)</f>
        <v>#N/A</v>
      </c>
      <c r="G29" s="90"/>
      <c r="J29" s="10" t="s">
        <v>86</v>
      </c>
      <c r="K29" s="12">
        <v>10</v>
      </c>
    </row>
    <row r="30" spans="2:13" ht="34.5" customHeight="1">
      <c r="B30" s="81"/>
      <c r="C30" s="82"/>
      <c r="D30" s="82"/>
      <c r="E30" s="82"/>
      <c r="F30" s="82"/>
      <c r="G30" s="82"/>
      <c r="J30" s="10"/>
    </row>
    <row r="31" spans="2:13" ht="16.5" customHeight="1">
      <c r="B31" s="83"/>
      <c r="C31" s="84"/>
      <c r="D31" s="84"/>
      <c r="E31" s="84"/>
      <c r="F31" s="84"/>
      <c r="G31" s="85"/>
    </row>
    <row r="32" spans="2:13" ht="72" customHeight="1">
      <c r="B32" s="18" t="s">
        <v>58</v>
      </c>
      <c r="C32" s="18" t="s">
        <v>59</v>
      </c>
      <c r="D32" s="36">
        <f>'산출 계산기'!E17</f>
        <v>0</v>
      </c>
      <c r="E32" s="86" t="e">
        <f>VLOOKUP(D32,J6:K11,2,FALSE)</f>
        <v>#N/A</v>
      </c>
      <c r="F32" s="87"/>
      <c r="G32" s="88"/>
    </row>
    <row r="33" spans="2:10" ht="16.5">
      <c r="B33" s="83"/>
      <c r="C33" s="84"/>
      <c r="D33" s="84"/>
      <c r="E33" s="84"/>
      <c r="F33" s="84"/>
      <c r="G33" s="85"/>
    </row>
    <row r="34" spans="2:10" ht="16.5" customHeight="1">
      <c r="B34" s="67" t="s">
        <v>60</v>
      </c>
      <c r="C34" s="69" t="s">
        <v>61</v>
      </c>
      <c r="D34" s="70"/>
      <c r="E34" s="137">
        <f>'산출 계산기'!E19</f>
        <v>0</v>
      </c>
      <c r="F34" s="138"/>
      <c r="G34" s="77" t="e">
        <f>IF(E34="단일시스템",1,(VLOOKUP(E34,$J$13:$K$22,2,FALSE)*0.7))</f>
        <v>#N/A</v>
      </c>
      <c r="J34">
        <f>'산출 계산기'!E19</f>
        <v>0</v>
      </c>
    </row>
    <row r="35" spans="2:10" ht="16.5" customHeight="1">
      <c r="B35" s="68"/>
      <c r="C35" s="71"/>
      <c r="D35" s="72"/>
      <c r="E35" s="139"/>
      <c r="F35" s="140"/>
      <c r="G35" s="77"/>
    </row>
    <row r="36" spans="2:10" ht="16.5" customHeight="1">
      <c r="B36" s="143"/>
      <c r="C36" s="126"/>
      <c r="D36" s="127"/>
      <c r="E36" s="141"/>
      <c r="F36" s="142"/>
      <c r="G36" s="77"/>
    </row>
    <row r="37" spans="2:10" ht="16.5" customHeight="1">
      <c r="B37" s="78"/>
      <c r="C37" s="79"/>
      <c r="D37" s="79"/>
      <c r="E37" s="79"/>
      <c r="F37" s="79"/>
      <c r="G37" s="80"/>
    </row>
    <row r="38" spans="2:10" ht="16.5" customHeight="1">
      <c r="B38" s="67" t="s">
        <v>78</v>
      </c>
      <c r="C38" s="69" t="s">
        <v>79</v>
      </c>
      <c r="D38" s="70"/>
      <c r="E38" s="73">
        <f>'산출 계산기'!E21</f>
        <v>0</v>
      </c>
      <c r="F38" s="74"/>
      <c r="G38" s="77" t="e">
        <f>VLOOKUP(E38,$J$24:$K$27,2,FALSE)</f>
        <v>#N/A</v>
      </c>
    </row>
    <row r="39" spans="2:10" ht="16.5" customHeight="1">
      <c r="B39" s="68"/>
      <c r="C39" s="71"/>
      <c r="D39" s="72"/>
      <c r="E39" s="75"/>
      <c r="F39" s="76"/>
      <c r="G39" s="77"/>
    </row>
    <row r="40" spans="2:10" ht="16.5" customHeight="1">
      <c r="B40" s="78"/>
      <c r="C40" s="79"/>
      <c r="D40" s="79"/>
      <c r="E40" s="79"/>
      <c r="F40" s="79"/>
      <c r="G40" s="80"/>
    </row>
    <row r="41" spans="2:10" ht="16.5" customHeight="1">
      <c r="B41" s="69" t="s">
        <v>70</v>
      </c>
      <c r="C41" s="70"/>
      <c r="D41" s="67" t="s">
        <v>71</v>
      </c>
      <c r="E41" s="120">
        <v>7220158</v>
      </c>
      <c r="F41" s="121"/>
      <c r="G41" s="122"/>
    </row>
    <row r="42" spans="2:10" ht="16.5" customHeight="1">
      <c r="B42" s="126"/>
      <c r="C42" s="127"/>
      <c r="D42" s="68"/>
      <c r="E42" s="123"/>
      <c r="F42" s="124"/>
      <c r="G42" s="125"/>
    </row>
    <row r="43" spans="2:10" ht="16.5" customHeight="1">
      <c r="B43" s="117"/>
      <c r="C43" s="118"/>
      <c r="D43" s="118"/>
      <c r="E43" s="118"/>
      <c r="F43" s="118"/>
      <c r="G43" s="119"/>
    </row>
    <row r="44" spans="2:10" ht="16.5">
      <c r="B44" s="2" t="s">
        <v>4</v>
      </c>
      <c r="C44" s="77"/>
      <c r="D44" s="77"/>
      <c r="E44" s="77"/>
      <c r="F44" s="77"/>
      <c r="G44" s="13"/>
    </row>
    <row r="45" spans="2:10" ht="32.25" customHeight="1">
      <c r="B45" s="109" t="s">
        <v>0</v>
      </c>
      <c r="C45" s="109"/>
      <c r="D45" s="109" t="s">
        <v>5</v>
      </c>
      <c r="E45" s="109"/>
      <c r="F45" s="4" t="s">
        <v>9</v>
      </c>
      <c r="G45" s="13"/>
    </row>
    <row r="46" spans="2:10" ht="16.5" customHeight="1">
      <c r="B46" s="135" t="s">
        <v>42</v>
      </c>
      <c r="C46" s="135"/>
      <c r="D46" s="136"/>
      <c r="E46" s="136"/>
      <c r="F46" s="5"/>
      <c r="G46" s="13"/>
    </row>
    <row r="47" spans="2:10" ht="16.5" customHeight="1">
      <c r="B47" s="135" t="s">
        <v>43</v>
      </c>
      <c r="C47" s="135"/>
      <c r="D47" s="136"/>
      <c r="E47" s="136"/>
      <c r="F47" s="5"/>
      <c r="G47" s="13"/>
    </row>
    <row r="48" spans="2:10" ht="16.5" customHeight="1">
      <c r="B48" s="135" t="s">
        <v>44</v>
      </c>
      <c r="C48" s="135"/>
      <c r="D48" s="136"/>
      <c r="E48" s="136"/>
      <c r="F48" s="5"/>
      <c r="G48" s="13"/>
    </row>
    <row r="49" spans="2:7" ht="16.5" customHeight="1">
      <c r="B49" s="130" t="s">
        <v>63</v>
      </c>
      <c r="C49" s="130"/>
      <c r="D49" s="130"/>
      <c r="E49" s="130"/>
      <c r="F49" s="14">
        <f>SUM(F46:F48)</f>
        <v>0</v>
      </c>
      <c r="G49" s="13"/>
    </row>
    <row r="50" spans="2:7" ht="16.5">
      <c r="B50" s="2" t="s">
        <v>41</v>
      </c>
      <c r="C50" s="77"/>
      <c r="D50" s="77"/>
      <c r="E50" s="77"/>
      <c r="F50" s="77"/>
      <c r="G50" s="13"/>
    </row>
    <row r="51" spans="2:7" ht="32.25" customHeight="1">
      <c r="B51" s="109" t="s">
        <v>0</v>
      </c>
      <c r="C51" s="109"/>
      <c r="D51" s="109" t="s">
        <v>5</v>
      </c>
      <c r="E51" s="109"/>
      <c r="F51" s="4" t="s">
        <v>11</v>
      </c>
      <c r="G51" s="13"/>
    </row>
    <row r="52" spans="2:7" ht="20.100000000000001" customHeight="1">
      <c r="B52" s="132" t="s">
        <v>64</v>
      </c>
      <c r="C52" s="132"/>
      <c r="D52" s="133"/>
      <c r="E52" s="133"/>
      <c r="F52" s="15" t="e">
        <f>G25*F29*E32*G34*G38</f>
        <v>#N/A</v>
      </c>
      <c r="G52" s="13"/>
    </row>
    <row r="53" spans="2:7" ht="20.100000000000001" customHeight="1">
      <c r="B53" s="132" t="s">
        <v>72</v>
      </c>
      <c r="C53" s="132"/>
      <c r="D53" s="133"/>
      <c r="E53" s="133"/>
      <c r="F53" s="3">
        <f>F49</f>
        <v>0</v>
      </c>
      <c r="G53" s="13"/>
    </row>
    <row r="54" spans="2:7" ht="20.100000000000001" customHeight="1">
      <c r="B54" s="130" t="s">
        <v>6</v>
      </c>
      <c r="C54" s="130"/>
      <c r="D54" s="131" t="e">
        <f>(E41*F52)+F53</f>
        <v>#N/A</v>
      </c>
      <c r="E54" s="131"/>
      <c r="F54" s="131"/>
      <c r="G54" s="13"/>
    </row>
    <row r="55" spans="2:7" ht="20.100000000000001" customHeight="1">
      <c r="B55" s="130" t="s">
        <v>7</v>
      </c>
      <c r="C55" s="130"/>
      <c r="D55" s="131" t="e">
        <f>$D$54*1.1</f>
        <v>#N/A</v>
      </c>
      <c r="E55" s="131"/>
      <c r="F55" s="131"/>
      <c r="G55" s="13"/>
    </row>
    <row r="56" spans="2:7" ht="42.75" customHeight="1">
      <c r="B56" s="128" t="s">
        <v>10</v>
      </c>
      <c r="C56" s="129"/>
      <c r="D56" s="129"/>
      <c r="E56" s="129"/>
      <c r="F56" s="129"/>
    </row>
  </sheetData>
  <sheetProtection selectLockedCells="1"/>
  <mergeCells count="79">
    <mergeCell ref="C50:F50"/>
    <mergeCell ref="B47:C47"/>
    <mergeCell ref="D46:E46"/>
    <mergeCell ref="D47:E47"/>
    <mergeCell ref="B19:B20"/>
    <mergeCell ref="B21:B22"/>
    <mergeCell ref="D41:D42"/>
    <mergeCell ref="B49:E49"/>
    <mergeCell ref="B48:C48"/>
    <mergeCell ref="D48:E48"/>
    <mergeCell ref="C34:D36"/>
    <mergeCell ref="E34:F36"/>
    <mergeCell ref="B37:G37"/>
    <mergeCell ref="B46:C46"/>
    <mergeCell ref="B34:B36"/>
    <mergeCell ref="B25:F26"/>
    <mergeCell ref="B4:C4"/>
    <mergeCell ref="B6:B7"/>
    <mergeCell ref="B8:B10"/>
    <mergeCell ref="B11:B14"/>
    <mergeCell ref="B15:B18"/>
    <mergeCell ref="B56:F56"/>
    <mergeCell ref="D51:E51"/>
    <mergeCell ref="B54:C54"/>
    <mergeCell ref="B55:C55"/>
    <mergeCell ref="D54:F54"/>
    <mergeCell ref="D55:F55"/>
    <mergeCell ref="B51:C51"/>
    <mergeCell ref="B53:C53"/>
    <mergeCell ref="B52:C52"/>
    <mergeCell ref="D53:E53"/>
    <mergeCell ref="D52:E52"/>
    <mergeCell ref="B1:G1"/>
    <mergeCell ref="B2:G2"/>
    <mergeCell ref="D45:E45"/>
    <mergeCell ref="C44:F44"/>
    <mergeCell ref="B29:C29"/>
    <mergeCell ref="B45:C45"/>
    <mergeCell ref="B3:G3"/>
    <mergeCell ref="D4:G4"/>
    <mergeCell ref="D29:E29"/>
    <mergeCell ref="G34:G36"/>
    <mergeCell ref="B43:G43"/>
    <mergeCell ref="E41:G42"/>
    <mergeCell ref="B41:C42"/>
    <mergeCell ref="D5:E5"/>
    <mergeCell ref="D6:E6"/>
    <mergeCell ref="D7:E7"/>
    <mergeCell ref="D8:E8"/>
    <mergeCell ref="D9:E9"/>
    <mergeCell ref="D15:E15"/>
    <mergeCell ref="D16:E16"/>
    <mergeCell ref="D23:E23"/>
    <mergeCell ref="D22:E22"/>
    <mergeCell ref="D21:E21"/>
    <mergeCell ref="D20:E20"/>
    <mergeCell ref="D19:E19"/>
    <mergeCell ref="D18:E18"/>
    <mergeCell ref="D17:E17"/>
    <mergeCell ref="D10:E10"/>
    <mergeCell ref="D11:E11"/>
    <mergeCell ref="D12:E12"/>
    <mergeCell ref="D13:E13"/>
    <mergeCell ref="D14:E14"/>
    <mergeCell ref="G25:G26"/>
    <mergeCell ref="B27:E28"/>
    <mergeCell ref="F27:G28"/>
    <mergeCell ref="D24:E24"/>
    <mergeCell ref="B24:C24"/>
    <mergeCell ref="B30:G30"/>
    <mergeCell ref="B31:G31"/>
    <mergeCell ref="E32:G32"/>
    <mergeCell ref="B33:G33"/>
    <mergeCell ref="F29:G29"/>
    <mergeCell ref="B38:B39"/>
    <mergeCell ref="C38:D39"/>
    <mergeCell ref="E38:F39"/>
    <mergeCell ref="G38:G39"/>
    <mergeCell ref="B40:G40"/>
  </mergeCells>
  <phoneticPr fontId="2" type="noConversion"/>
  <dataValidations count="1">
    <dataValidation type="list" allowBlank="1" showInputMessage="1" showErrorMessage="1" sqref="F6:F23" xr:uid="{DAC4E14D-B075-4B03-9C7B-D9D5552FB1C3}">
      <formula1>$J$1:$K$1</formula1>
    </dataValidation>
  </dataValidations>
  <pageMargins left="0.19685039370078741" right="0.19685039370078741" top="0.74803149606299213" bottom="0.74803149606299213" header="0.31496062992125984" footer="0.31496062992125984"/>
  <pageSetup paperSize="9" scale="75" orientation="portrait" r:id="rId1"/>
  <ignoredErrors>
    <ignoredError sqref="D24"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CCD88-F1FE-4A8A-BB91-806DADA6E9CD}">
  <dimension ref="C8:E21"/>
  <sheetViews>
    <sheetView zoomScale="70" zoomScaleNormal="70" workbookViewId="0">
      <selection activeCell="F13" sqref="F13"/>
    </sheetView>
  </sheetViews>
  <sheetFormatPr defaultRowHeight="13.5"/>
  <cols>
    <col min="3" max="3" width="29.625" customWidth="1"/>
    <col min="4" max="4" width="72.375" customWidth="1"/>
    <col min="5" max="5" width="125" customWidth="1"/>
    <col min="6" max="6" width="95.75" customWidth="1"/>
  </cols>
  <sheetData>
    <row r="8" spans="3:5">
      <c r="C8" s="48" t="s">
        <v>81</v>
      </c>
      <c r="D8" t="s">
        <v>97</v>
      </c>
      <c r="E8" t="s">
        <v>118</v>
      </c>
    </row>
    <row r="9" spans="3:5">
      <c r="C9" s="53"/>
      <c r="D9" t="s">
        <v>98</v>
      </c>
      <c r="E9" t="s">
        <v>119</v>
      </c>
    </row>
    <row r="10" spans="3:5">
      <c r="C10" s="53"/>
      <c r="D10" t="s">
        <v>99</v>
      </c>
      <c r="E10" t="s">
        <v>120</v>
      </c>
    </row>
    <row r="11" spans="3:5">
      <c r="C11" s="53"/>
      <c r="D11" t="s">
        <v>100</v>
      </c>
      <c r="E11" t="s">
        <v>121</v>
      </c>
    </row>
    <row r="12" spans="3:5" ht="94.5">
      <c r="C12" s="48" t="s">
        <v>82</v>
      </c>
      <c r="D12" t="s">
        <v>101</v>
      </c>
      <c r="E12" s="39" t="s">
        <v>107</v>
      </c>
    </row>
    <row r="13" spans="3:5" ht="149.25">
      <c r="C13" s="53"/>
      <c r="D13" t="s">
        <v>102</v>
      </c>
      <c r="E13" s="39" t="s">
        <v>108</v>
      </c>
    </row>
    <row r="14" spans="3:5" ht="135">
      <c r="C14" s="53"/>
      <c r="D14" t="s">
        <v>103</v>
      </c>
      <c r="E14" s="39" t="s">
        <v>109</v>
      </c>
    </row>
    <row r="15" spans="3:5" ht="68.25">
      <c r="C15" s="53"/>
      <c r="D15" t="s">
        <v>104</v>
      </c>
      <c r="E15" s="39" t="s">
        <v>110</v>
      </c>
    </row>
    <row r="16" spans="3:5" ht="94.5">
      <c r="C16" s="53"/>
      <c r="D16" t="s">
        <v>105</v>
      </c>
      <c r="E16" s="39" t="s">
        <v>111</v>
      </c>
    </row>
    <row r="17" spans="3:5" ht="150.75">
      <c r="C17" s="53"/>
      <c r="D17" t="s">
        <v>106</v>
      </c>
      <c r="E17" s="39" t="s">
        <v>112</v>
      </c>
    </row>
    <row r="18" spans="3:5" ht="37.5" customHeight="1">
      <c r="C18" s="48" t="s">
        <v>96</v>
      </c>
      <c r="D18" s="10" t="s">
        <v>74</v>
      </c>
      <c r="E18" s="39" t="s">
        <v>116</v>
      </c>
    </row>
    <row r="19" spans="3:5" ht="37.5" customHeight="1">
      <c r="C19" s="53"/>
      <c r="D19" s="10" t="s">
        <v>75</v>
      </c>
      <c r="E19" s="39" t="s">
        <v>115</v>
      </c>
    </row>
    <row r="20" spans="3:5" ht="37.5" customHeight="1">
      <c r="C20" s="53"/>
      <c r="D20" s="10" t="s">
        <v>76</v>
      </c>
      <c r="E20" s="39" t="s">
        <v>114</v>
      </c>
    </row>
    <row r="21" spans="3:5" ht="37.5" customHeight="1">
      <c r="C21" s="49"/>
      <c r="D21" t="s">
        <v>113</v>
      </c>
      <c r="E21" s="39" t="s">
        <v>117</v>
      </c>
    </row>
  </sheetData>
  <mergeCells count="3">
    <mergeCell ref="C8:C11"/>
    <mergeCell ref="C12:C17"/>
    <mergeCell ref="C18:C21"/>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1</vt:i4>
      </vt:variant>
    </vt:vector>
  </HeadingPairs>
  <TitlesOfParts>
    <vt:vector size="4" baseType="lpstr">
      <vt:lpstr>산출 계산기</vt:lpstr>
      <vt:lpstr>세부 산출식</vt:lpstr>
      <vt:lpstr>설명</vt:lpstr>
      <vt:lpstr>'산출 계산기'!Print_Area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dc:creator>
  <cp:lastModifiedBy>kisia</cp:lastModifiedBy>
  <cp:lastPrinted>2018-06-12T05:31:38Z</cp:lastPrinted>
  <dcterms:created xsi:type="dcterms:W3CDTF">2010-06-22T02:05:17Z</dcterms:created>
  <dcterms:modified xsi:type="dcterms:W3CDTF">2022-12-13T07:31:32Z</dcterms:modified>
</cp:coreProperties>
</file>